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ING FOLDERS\Alexandra Mackay\Docs RECEIVED for action\"/>
    </mc:Choice>
  </mc:AlternateContent>
  <xr:revisionPtr revIDLastSave="0" documentId="13_ncr:1_{F7C9629A-974A-4FF1-B15A-B3463FE82CA2}" xr6:coauthVersionLast="47" xr6:coauthVersionMax="47" xr10:uidLastSave="{00000000-0000-0000-0000-000000000000}"/>
  <workbookProtection workbookAlgorithmName="SHA-512" workbookHashValue="EUIpBMJcGQjNYb2WXX7FuTp1kdrPKfhrYce0O/1anbPftZG5Iel0EcLycjTk7xBpf6WYnOn+GQ9MGLCS9OI+Xg==" workbookSaltValue="RnkERnQzRI6lNQMvTrakiQ==" workbookSpinCount="100000" lockStructure="1"/>
  <bookViews>
    <workbookView xWindow="28680" yWindow="-120" windowWidth="29040" windowHeight="15720" xr2:uid="{00000000-000D-0000-FFFF-FFFF00000000}"/>
  </bookViews>
  <sheets>
    <sheet name="Report" sheetId="4" r:id="rId1"/>
    <sheet name="CFR data" sheetId="1" state="hidden" r:id="rId2"/>
    <sheet name="Schools lookup" sheetId="5" state="hidden" r:id="rId3"/>
  </sheets>
  <definedNames>
    <definedName name="_xlnm._FilterDatabase" localSheetId="1" hidden="1">'CFR data'!$A$3:$BV$266</definedName>
    <definedName name="data">'CFR data'!$3:$267</definedName>
    <definedName name="_xlnm.Print_Area" localSheetId="0">Report!$A$1:$F$107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60" i="4"/>
  <c r="E24" i="4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O264" i="1"/>
  <c r="BP264" i="1"/>
  <c r="BQ264" i="1"/>
  <c r="BR264" i="1"/>
  <c r="BS264" i="1"/>
  <c r="BT264" i="1"/>
  <c r="BU264" i="1"/>
  <c r="BV264" i="1"/>
  <c r="BW264" i="1"/>
  <c r="BX264" i="1"/>
  <c r="BY264" i="1"/>
  <c r="BZ264" i="1"/>
  <c r="CA264" i="1"/>
  <c r="CB264" i="1"/>
  <c r="CC264" i="1"/>
  <c r="CD264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E266" i="1"/>
  <c r="E12" i="4" s="1"/>
  <c r="F266" i="1"/>
  <c r="E13" i="4" s="1"/>
  <c r="G266" i="1"/>
  <c r="E17" i="4" s="1"/>
  <c r="H266" i="1"/>
  <c r="E18" i="4" s="1"/>
  <c r="I266" i="1"/>
  <c r="E19" i="4" s="1"/>
  <c r="J266" i="1"/>
  <c r="E20" i="4" s="1"/>
  <c r="K266" i="1"/>
  <c r="E21" i="4" s="1"/>
  <c r="L266" i="1"/>
  <c r="E22" i="4" s="1"/>
  <c r="M266" i="1"/>
  <c r="E23" i="4" s="1"/>
  <c r="N266" i="1"/>
  <c r="O266" i="1"/>
  <c r="E25" i="4" s="1"/>
  <c r="P266" i="1"/>
  <c r="E26" i="4" s="1"/>
  <c r="Q266" i="1"/>
  <c r="E27" i="4" s="1"/>
  <c r="R266" i="1"/>
  <c r="E28" i="4" s="1"/>
  <c r="S266" i="1"/>
  <c r="E29" i="4" s="1"/>
  <c r="T266" i="1"/>
  <c r="E30" i="4" s="1"/>
  <c r="U266" i="1"/>
  <c r="E31" i="4" s="1"/>
  <c r="V266" i="1"/>
  <c r="E32" i="4" s="1"/>
  <c r="W266" i="1"/>
  <c r="E33" i="4" s="1"/>
  <c r="X266" i="1"/>
  <c r="E34" i="4" s="1"/>
  <c r="Y266" i="1"/>
  <c r="E35" i="4" s="1"/>
  <c r="Z266" i="1"/>
  <c r="E40" i="4" s="1"/>
  <c r="AA266" i="1"/>
  <c r="E41" i="4" s="1"/>
  <c r="AB266" i="1"/>
  <c r="E42" i="4" s="1"/>
  <c r="AC266" i="1"/>
  <c r="E43" i="4" s="1"/>
  <c r="AD266" i="1"/>
  <c r="E44" i="4" s="1"/>
  <c r="AE266" i="1"/>
  <c r="E45" i="4" s="1"/>
  <c r="AF266" i="1"/>
  <c r="E46" i="4" s="1"/>
  <c r="AG266" i="1"/>
  <c r="E47" i="4" s="1"/>
  <c r="AH266" i="1"/>
  <c r="E48" i="4" s="1"/>
  <c r="AI266" i="1"/>
  <c r="E49" i="4" s="1"/>
  <c r="AJ266" i="1"/>
  <c r="E50" i="4" s="1"/>
  <c r="AK266" i="1"/>
  <c r="E51" i="4" s="1"/>
  <c r="AL266" i="1"/>
  <c r="E52" i="4" s="1"/>
  <c r="AM266" i="1"/>
  <c r="E53" i="4" s="1"/>
  <c r="AN266" i="1"/>
  <c r="E54" i="4" s="1"/>
  <c r="AO266" i="1"/>
  <c r="E55" i="4" s="1"/>
  <c r="AP266" i="1"/>
  <c r="E56" i="4" s="1"/>
  <c r="AQ266" i="1"/>
  <c r="E57" i="4" s="1"/>
  <c r="AR266" i="1"/>
  <c r="E58" i="4" s="1"/>
  <c r="AS266" i="1"/>
  <c r="E59" i="4" s="1"/>
  <c r="AT266" i="1"/>
  <c r="AU266" i="1"/>
  <c r="E61" i="4" s="1"/>
  <c r="AV266" i="1"/>
  <c r="E62" i="4" s="1"/>
  <c r="AW266" i="1"/>
  <c r="E63" i="4" s="1"/>
  <c r="AX266" i="1"/>
  <c r="E64" i="4" s="1"/>
  <c r="AY266" i="1"/>
  <c r="E65" i="4" s="1"/>
  <c r="AZ266" i="1"/>
  <c r="E66" i="4" s="1"/>
  <c r="BA266" i="1"/>
  <c r="E67" i="4" s="1"/>
  <c r="BB266" i="1"/>
  <c r="E68" i="4" s="1"/>
  <c r="BC266" i="1"/>
  <c r="E69" i="4" s="1"/>
  <c r="BD266" i="1"/>
  <c r="E70" i="4" s="1"/>
  <c r="BE266" i="1"/>
  <c r="E71" i="4" s="1"/>
  <c r="BF266" i="1"/>
  <c r="E72" i="4" s="1"/>
  <c r="BG266" i="1"/>
  <c r="E73" i="4" s="1"/>
  <c r="BH266" i="1"/>
  <c r="E74" i="4" s="1"/>
  <c r="BI266" i="1"/>
  <c r="E75" i="4" s="1"/>
  <c r="BJ266" i="1"/>
  <c r="E76" i="4" s="1"/>
  <c r="BK266" i="1"/>
  <c r="E77" i="4" s="1"/>
  <c r="BL266" i="1"/>
  <c r="E78" i="4" s="1"/>
  <c r="BM266" i="1"/>
  <c r="E83" i="4" s="1"/>
  <c r="BN266" i="1"/>
  <c r="E84" i="4" s="1"/>
  <c r="BO266" i="1"/>
  <c r="E85" i="4" s="1"/>
  <c r="BP266" i="1"/>
  <c r="BQ266" i="1"/>
  <c r="E89" i="4" s="1"/>
  <c r="BR266" i="1"/>
  <c r="E90" i="4" s="1"/>
  <c r="BS266" i="1"/>
  <c r="E91" i="4" s="1"/>
  <c r="BT266" i="1"/>
  <c r="E92" i="4" s="1"/>
  <c r="BU266" i="1"/>
  <c r="E93" i="4" s="1"/>
  <c r="BV266" i="1"/>
  <c r="E94" i="4" s="1"/>
  <c r="BW266" i="1"/>
  <c r="E95" i="4" s="1"/>
  <c r="BX266" i="1"/>
  <c r="E96" i="4" s="1"/>
  <c r="BY266" i="1"/>
  <c r="E100" i="4" s="1"/>
  <c r="BZ266" i="1"/>
  <c r="E101" i="4" s="1"/>
  <c r="CA266" i="1"/>
  <c r="E102" i="4" s="1"/>
  <c r="CB266" i="1"/>
  <c r="E103" i="4" s="1"/>
  <c r="CC266" i="1"/>
  <c r="E104" i="4" s="1"/>
  <c r="CD266" i="1"/>
  <c r="E105" i="4" s="1"/>
  <c r="D266" i="1"/>
  <c r="E11" i="4" s="1"/>
  <c r="D265" i="1"/>
  <c r="D264" i="1"/>
  <c r="D263" i="1"/>
  <c r="D262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C4" i="1"/>
  <c r="B4" i="1"/>
  <c r="F36" i="4" l="1"/>
  <c r="F79" i="4"/>
  <c r="B3" i="4"/>
</calcChain>
</file>

<file path=xl/sharedStrings.xml><?xml version="1.0" encoding="utf-8"?>
<sst xmlns="http://schemas.openxmlformats.org/spreadsheetml/2006/main" count="837" uniqueCount="744">
  <si>
    <t>School Number</t>
  </si>
  <si>
    <t>Opening Balances</t>
  </si>
  <si>
    <t>Income Fields</t>
  </si>
  <si>
    <t>Expenditure Fields</t>
  </si>
  <si>
    <t>Capital Income</t>
  </si>
  <si>
    <t>Capital Expenditure</t>
  </si>
  <si>
    <t>Closing Balances</t>
  </si>
  <si>
    <t>OB02</t>
  </si>
  <si>
    <t>OB03</t>
  </si>
  <si>
    <t>I01</t>
  </si>
  <si>
    <t>I02</t>
  </si>
  <si>
    <t>I03</t>
  </si>
  <si>
    <t>I04</t>
  </si>
  <si>
    <t>I05</t>
  </si>
  <si>
    <t>I06</t>
  </si>
  <si>
    <t>I07</t>
  </si>
  <si>
    <t>I09</t>
  </si>
  <si>
    <t>I10</t>
  </si>
  <si>
    <t>I11</t>
  </si>
  <si>
    <t>I12</t>
  </si>
  <si>
    <t>I13</t>
  </si>
  <si>
    <t>I15</t>
  </si>
  <si>
    <t>I16</t>
  </si>
  <si>
    <t>I17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</si>
  <si>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</si>
  <si>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</si>
  <si>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</si>
  <si>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</si>
  <si>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</si>
  <si>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</si>
  <si>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</si>
  <si>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</si>
  <si>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</si>
  <si>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</si>
  <si>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</si>
  <si>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</si>
  <si>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</si>
  <si>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</si>
  <si>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</si>
  <si>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</si>
  <si>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</si>
  <si>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</si>
  <si>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</si>
  <si>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E21</t>
  </si>
  <si>
    <t>E22</t>
  </si>
  <si>
    <t>E23</t>
  </si>
  <si>
    <t>E24</t>
  </si>
  <si>
    <t>E25</t>
  </si>
  <si>
    <t>E26</t>
  </si>
  <si>
    <t>E27</t>
  </si>
  <si>
    <t>E29</t>
  </si>
  <si>
    <t>E30</t>
  </si>
  <si>
    <t>E31</t>
  </si>
  <si>
    <t>E32</t>
  </si>
  <si>
    <t>CI01</t>
  </si>
  <si>
    <t>CI03</t>
  </si>
  <si>
    <t>CI04</t>
  </si>
  <si>
    <t>De Minimis</t>
  </si>
  <si>
    <t>CE01</t>
  </si>
  <si>
    <t>CE02</t>
  </si>
  <si>
    <t>CE03</t>
  </si>
  <si>
    <t>B01</t>
  </si>
  <si>
    <t>B02</t>
  </si>
  <si>
    <t>B03</t>
  </si>
  <si>
    <t>B05</t>
  </si>
  <si>
    <t>B06</t>
  </si>
  <si>
    <t>CIN1001</t>
  </si>
  <si>
    <t>CIN1002</t>
  </si>
  <si>
    <t>CIN1012</t>
  </si>
  <si>
    <t>CIN1013</t>
  </si>
  <si>
    <t>CIN1016</t>
  </si>
  <si>
    <t>CIN1018</t>
  </si>
  <si>
    <t>CIN1019</t>
  </si>
  <si>
    <t>CIN1020</t>
  </si>
  <si>
    <t>School Details</t>
  </si>
  <si>
    <t>Cost Centre</t>
  </si>
  <si>
    <t>School Name</t>
  </si>
  <si>
    <t>Nursery</t>
  </si>
  <si>
    <t>Primary</t>
  </si>
  <si>
    <t>Secondary</t>
  </si>
  <si>
    <t>Special</t>
  </si>
  <si>
    <t>All</t>
  </si>
  <si>
    <t>All Derbyshire Schools</t>
  </si>
  <si>
    <t>School:</t>
  </si>
  <si>
    <t>Opening Balance</t>
  </si>
  <si>
    <t>£</t>
  </si>
  <si>
    <t>Income (Including Budgets)</t>
  </si>
  <si>
    <t>CFR</t>
  </si>
  <si>
    <t>Reference</t>
  </si>
  <si>
    <t>CFR Description</t>
  </si>
  <si>
    <t>Funds Delegated by the Local Authority (LA)</t>
  </si>
  <si>
    <t>Funding for Sixth Form Students</t>
  </si>
  <si>
    <t>High Needs Top-up Funding</t>
  </si>
  <si>
    <t>Funding for Minority Ethnic Pupils</t>
  </si>
  <si>
    <t>Pupil Premium</t>
  </si>
  <si>
    <t>Other Government Grants</t>
  </si>
  <si>
    <t>Income from Catering</t>
  </si>
  <si>
    <t>Receipts from Supply Teacher Insurance Claims</t>
  </si>
  <si>
    <t>Receipts from Other Insurance Claims</t>
  </si>
  <si>
    <t>Income from Contributions to Visits etc</t>
  </si>
  <si>
    <t>Donations and/or Voluntary Funds</t>
  </si>
  <si>
    <t>Total Income</t>
  </si>
  <si>
    <t>Expenditure</t>
  </si>
  <si>
    <t>Teaching Staff</t>
  </si>
  <si>
    <t>Supply Teaching Staff</t>
  </si>
  <si>
    <t>Education Support Staff</t>
  </si>
  <si>
    <t>Premises Staff</t>
  </si>
  <si>
    <t>Administrative and Clerical Staff</t>
  </si>
  <si>
    <t>Catering Staff</t>
  </si>
  <si>
    <t>Cost of Other Staff</t>
  </si>
  <si>
    <t>Indirect Employee Expenses</t>
  </si>
  <si>
    <t>Staff Development and Training</t>
  </si>
  <si>
    <t>Supply Teacher Insurance</t>
  </si>
  <si>
    <t>Staff Related Insurance</t>
  </si>
  <si>
    <t>Building Maintenance and Improvement</t>
  </si>
  <si>
    <t>Grounds Maintenance and Improvement</t>
  </si>
  <si>
    <t>Cleaning and Caretaking</t>
  </si>
  <si>
    <t>Water and Sewerage</t>
  </si>
  <si>
    <t>Energy</t>
  </si>
  <si>
    <t>Rates</t>
  </si>
  <si>
    <t>Other Occupation Costs</t>
  </si>
  <si>
    <t>Learning Resources (Not ICT Equipment)</t>
  </si>
  <si>
    <t>Exam Fees</t>
  </si>
  <si>
    <t>Administrative Supplies</t>
  </si>
  <si>
    <t>Other Insurance Premiums</t>
  </si>
  <si>
    <t>Special Facilities</t>
  </si>
  <si>
    <t>Catering Supplies</t>
  </si>
  <si>
    <t>Agency Supply Teaching Staff</t>
  </si>
  <si>
    <t>Bought in Professional Services - Curriculum</t>
  </si>
  <si>
    <t>Loan Interest</t>
  </si>
  <si>
    <t>Direct Revenue Financing (Revenue Contributions to Capital)</t>
  </si>
  <si>
    <t>Total Expenditure</t>
  </si>
  <si>
    <t>New Construction, Conversion and Renovation</t>
  </si>
  <si>
    <t>Vehicles, Plant Equipment and Machinery</t>
  </si>
  <si>
    <t>Balances</t>
  </si>
  <si>
    <t>Devolved Formula Capital Balance</t>
  </si>
  <si>
    <t>Other Capital Balances</t>
  </si>
  <si>
    <t>Voluntary or Private Income</t>
  </si>
  <si>
    <t>E28a</t>
  </si>
  <si>
    <t>E28b</t>
  </si>
  <si>
    <t>Bought in Professional Services - PFI</t>
  </si>
  <si>
    <t>Hadfield Nursery School</t>
  </si>
  <si>
    <t>Gamesley Early Excellence Centre</t>
  </si>
  <si>
    <t>New Mills Nursery School</t>
  </si>
  <si>
    <t>Ripley Nursery School</t>
  </si>
  <si>
    <t>Flagg Nursery School</t>
  </si>
  <si>
    <t>Pinxton Nursery School</t>
  </si>
  <si>
    <t>South Normanton Nursery School</t>
  </si>
  <si>
    <t>Alfreton Nursery School</t>
  </si>
  <si>
    <t>Leys Junior School</t>
  </si>
  <si>
    <t>Croft Infant School</t>
  </si>
  <si>
    <t>Woodbridge Junior School</t>
  </si>
  <si>
    <t>Riddings Infant and Nursery School</t>
  </si>
  <si>
    <t>Swanwick Primary School</t>
  </si>
  <si>
    <t>Brampton Primary School</t>
  </si>
  <si>
    <t>Gorseybrigg Primary School and Nursery</t>
  </si>
  <si>
    <t>Chapel-en-le-Frith CofE VC Primary School</t>
  </si>
  <si>
    <t>Ashover Primary School</t>
  </si>
  <si>
    <t>Aston-on-Trent Primary School</t>
  </si>
  <si>
    <t>Bramley Vale Primary School</t>
  </si>
  <si>
    <t>Bamford Primary School</t>
  </si>
  <si>
    <t>Barlborough Primary School</t>
  </si>
  <si>
    <t>Blackwell Community Primary and Nursery School</t>
  </si>
  <si>
    <t>Newton Primary School</t>
  </si>
  <si>
    <t>Westhouses Primary School</t>
  </si>
  <si>
    <t>New Bolsover Primary and Nursery School</t>
  </si>
  <si>
    <t>Brockley Primary School</t>
  </si>
  <si>
    <t>Bolsover Infant School</t>
  </si>
  <si>
    <t>Bradwell Junior School</t>
  </si>
  <si>
    <t>Cutthorpe Primary School</t>
  </si>
  <si>
    <t>Wigley Primary School</t>
  </si>
  <si>
    <t>Brassington Primary School</t>
  </si>
  <si>
    <t>Firfield Primary School</t>
  </si>
  <si>
    <t>Henry Bradley Infant School</t>
  </si>
  <si>
    <t>Burbage Primary School</t>
  </si>
  <si>
    <t>Buxton Junior School</t>
  </si>
  <si>
    <t>Buxton Infant School</t>
  </si>
  <si>
    <t>Harpur Hill Primary School</t>
  </si>
  <si>
    <t>Combs Infant School</t>
  </si>
  <si>
    <t>Buxworth Primary School</t>
  </si>
  <si>
    <t>Holmgate Primary School and Nursery</t>
  </si>
  <si>
    <t>Clowne Junior School</t>
  </si>
  <si>
    <t>Clowne Infant and Nursery School</t>
  </si>
  <si>
    <t>Crich Junior School</t>
  </si>
  <si>
    <t>Curbar Primary School</t>
  </si>
  <si>
    <t>Lea Primary School</t>
  </si>
  <si>
    <t>Doveridge Primary School</t>
  </si>
  <si>
    <t>Draycott Community Primary School</t>
  </si>
  <si>
    <t>Dronfield Junior School</t>
  </si>
  <si>
    <t>Dronfield Infant School</t>
  </si>
  <si>
    <t>William Levick Primary School</t>
  </si>
  <si>
    <t>Birk Hill Infant School</t>
  </si>
  <si>
    <t>Marsh Lane Primary School</t>
  </si>
  <si>
    <t>Renishaw Primary School</t>
  </si>
  <si>
    <t>Ridgeway Primary School</t>
  </si>
  <si>
    <t>Egginton Primary School</t>
  </si>
  <si>
    <t>Creswell Junior School</t>
  </si>
  <si>
    <t>Etwall Primary School</t>
  </si>
  <si>
    <t>Grindleford Primary School</t>
  </si>
  <si>
    <t>Findern Primary School</t>
  </si>
  <si>
    <t>Padfield Community Primary School</t>
  </si>
  <si>
    <t>Grassmoor Primary School</t>
  </si>
  <si>
    <t>Hayfield Primary School</t>
  </si>
  <si>
    <t>Marlpool Junior School</t>
  </si>
  <si>
    <t>Marlpool Infant School</t>
  </si>
  <si>
    <t>Coppice Primary School</t>
  </si>
  <si>
    <t>Penny Acres Primary School</t>
  </si>
  <si>
    <t>Hope Primary School</t>
  </si>
  <si>
    <t>Cotmanhay Junior School</t>
  </si>
  <si>
    <t>Cotmanhay Infant School</t>
  </si>
  <si>
    <t>Granby Junior School</t>
  </si>
  <si>
    <t>Hallam Fields Junior School</t>
  </si>
  <si>
    <t>Charlotte Nursery and Infant School</t>
  </si>
  <si>
    <t>Kilburn Infant and Nursery School</t>
  </si>
  <si>
    <t>Killamarsh Junior School</t>
  </si>
  <si>
    <t>Killamarsh Infant School</t>
  </si>
  <si>
    <t>Little Eaton Primary School</t>
  </si>
  <si>
    <t>Harrington Junior School</t>
  </si>
  <si>
    <t>Parklands Infant School</t>
  </si>
  <si>
    <t>Grange Primary School</t>
  </si>
  <si>
    <t>Longmoor Primary School</t>
  </si>
  <si>
    <t>Marston Montgomery Primary School</t>
  </si>
  <si>
    <t>Darley Dale Primary School</t>
  </si>
  <si>
    <t>Tansley Primary School</t>
  </si>
  <si>
    <t>Melbourne Junior School</t>
  </si>
  <si>
    <t>Melbourne Infant School</t>
  </si>
  <si>
    <t>Morley Primary School</t>
  </si>
  <si>
    <t>Morton Primary School</t>
  </si>
  <si>
    <t>New Mills Primary School</t>
  </si>
  <si>
    <t>Newtown Primary School</t>
  </si>
  <si>
    <t>Thornsett Primary School</t>
  </si>
  <si>
    <t>Overseal Primary School</t>
  </si>
  <si>
    <t>Parwich Primary School</t>
  </si>
  <si>
    <t>Pilsley Primary School</t>
  </si>
  <si>
    <t>Park House Primary School</t>
  </si>
  <si>
    <t>Anthony Bek Community Primary School</t>
  </si>
  <si>
    <t>Ripley Junior School</t>
  </si>
  <si>
    <t>Ripley Infant School</t>
  </si>
  <si>
    <t>Ladycross Infant School</t>
  </si>
  <si>
    <t>Scarcliffe Primary School</t>
  </si>
  <si>
    <t>Palterton Primary School</t>
  </si>
  <si>
    <t>Brookfield Primary School</t>
  </si>
  <si>
    <t>Shirland Primary School</t>
  </si>
  <si>
    <t>Stonebroom Primary and Nursery School</t>
  </si>
  <si>
    <t>The Brigg Infant School</t>
  </si>
  <si>
    <t>Glebe Junior School</t>
  </si>
  <si>
    <t>South Wingfield Primary School</t>
  </si>
  <si>
    <t>Staveley Junior School</t>
  </si>
  <si>
    <t>Speedwell Infant School</t>
  </si>
  <si>
    <t>Duckmanton Primary School</t>
  </si>
  <si>
    <t>Sudbury Primary School</t>
  </si>
  <si>
    <t>Arkwright Primary School</t>
  </si>
  <si>
    <t>Newhall Community Junior School</t>
  </si>
  <si>
    <t>Newhall Infant School</t>
  </si>
  <si>
    <t>Stanton Primary School</t>
  </si>
  <si>
    <t>Town End Junior School</t>
  </si>
  <si>
    <t>Tibshelf Infant School</t>
  </si>
  <si>
    <t>Unstone Junior School</t>
  </si>
  <si>
    <t>Unstone St Mary's Infant School</t>
  </si>
  <si>
    <t>Wessington Primary School</t>
  </si>
  <si>
    <t>Whaley Bridge Primary School</t>
  </si>
  <si>
    <t>Furness Vale Primary School</t>
  </si>
  <si>
    <t>Whitwell Primary School</t>
  </si>
  <si>
    <t>Deer Park Primary School</t>
  </si>
  <si>
    <t>Wirksworth Junior School</t>
  </si>
  <si>
    <t>Wirksworth Infant School</t>
  </si>
  <si>
    <t>Middleton Community Primary School</t>
  </si>
  <si>
    <t>Woodville Infant School</t>
  </si>
  <si>
    <t>Peak Dale Primary School</t>
  </si>
  <si>
    <t>Cavendish Junior School</t>
  </si>
  <si>
    <t>Spire Nursery and Infant School</t>
  </si>
  <si>
    <t>Spire Junior School</t>
  </si>
  <si>
    <t>Hasland Junior School</t>
  </si>
  <si>
    <t>Hasland Infant School</t>
  </si>
  <si>
    <t>Hady Primary School</t>
  </si>
  <si>
    <t>Highfield Hall Primary School</t>
  </si>
  <si>
    <t>Abercrombie Primary School</t>
  </si>
  <si>
    <t>The Park Infant &amp; Nursery School</t>
  </si>
  <si>
    <t>Brockwell Nursery and Infant School</t>
  </si>
  <si>
    <t>Dallimore Primary School</t>
  </si>
  <si>
    <t>Mickley Infant School</t>
  </si>
  <si>
    <t>Eureka Primary School</t>
  </si>
  <si>
    <t>Heath Fields Primary School</t>
  </si>
  <si>
    <t>Holmesdale Infant School</t>
  </si>
  <si>
    <t>The Park Junior School</t>
  </si>
  <si>
    <t>Northfield Junior School</t>
  </si>
  <si>
    <t>Ashbourne Hilltop Infant School</t>
  </si>
  <si>
    <t>Copthorne Community Infant School</t>
  </si>
  <si>
    <t>Ashbrook Infant School</t>
  </si>
  <si>
    <t>Duffield The Meadows Primary School</t>
  </si>
  <si>
    <t>Brockwell Junior School</t>
  </si>
  <si>
    <t>Hadfield Infant School</t>
  </si>
  <si>
    <t>Lenthall Infant School</t>
  </si>
  <si>
    <t>Hunloke Park Primary School</t>
  </si>
  <si>
    <t>Dronfield Stonelow Junior School</t>
  </si>
  <si>
    <t>Fairfield Infant and Nursery School</t>
  </si>
  <si>
    <t>Willington Primary School</t>
  </si>
  <si>
    <t>Norbriggs Primary School</t>
  </si>
  <si>
    <t>Simmondley Primary School</t>
  </si>
  <si>
    <t>Larklands Infant School</t>
  </si>
  <si>
    <t>Lons Infant School</t>
  </si>
  <si>
    <t>Heage Primary School</t>
  </si>
  <si>
    <t>Stenson Fields Primary Community School</t>
  </si>
  <si>
    <t>Long Row Primary School</t>
  </si>
  <si>
    <t>Ambergate Primary School</t>
  </si>
  <si>
    <t>Pottery Primary School</t>
  </si>
  <si>
    <t>Milford Primary School</t>
  </si>
  <si>
    <t>Herbert Strutt Primary School</t>
  </si>
  <si>
    <t>Hollingwood Primary School</t>
  </si>
  <si>
    <t>St Oswald's CofE Infant School</t>
  </si>
  <si>
    <t>Barlow CofE Primary School</t>
  </si>
  <si>
    <t>St Anne's CofE Primary School</t>
  </si>
  <si>
    <t>Bradley CofE Primary School</t>
  </si>
  <si>
    <t>Bradwell CofE (Controlled) Infant School</t>
  </si>
  <si>
    <t>Brailsford CofE Primary School</t>
  </si>
  <si>
    <t>Breadsall CE Primary School</t>
  </si>
  <si>
    <t>Fairfield Endowed CofE (C) Junior School</t>
  </si>
  <si>
    <t>Castleton CofE Primary School</t>
  </si>
  <si>
    <t>Dove Holes CofE Primary School</t>
  </si>
  <si>
    <t>Clifton CofE Primary School</t>
  </si>
  <si>
    <t>Coton-in-the-Elms Cof E Primary School</t>
  </si>
  <si>
    <t>Edale CofE Primary School</t>
  </si>
  <si>
    <t>Creswell CofE Controlled Infant and Nursery</t>
  </si>
  <si>
    <t>Elton CofE Primary School</t>
  </si>
  <si>
    <t>Eyam CofE Primary School</t>
  </si>
  <si>
    <t>St Luke's CofE Primary School</t>
  </si>
  <si>
    <t>St James' CofE Controlled Primary School</t>
  </si>
  <si>
    <t>Great Hucklow Primary School</t>
  </si>
  <si>
    <t>Rowsley CofE (Controlled) Primary School</t>
  </si>
  <si>
    <t>Earl Sterndale CofE Primary School</t>
  </si>
  <si>
    <t>Biggin CofE Primary School</t>
  </si>
  <si>
    <t>Hartington CofE Primary School</t>
  </si>
  <si>
    <t>Hartshorne CofE Primary School</t>
  </si>
  <si>
    <t>Corfield CofE Infant School</t>
  </si>
  <si>
    <t>Langley Mill CofE Infant School</t>
  </si>
  <si>
    <t>Mundy CofE Junior School</t>
  </si>
  <si>
    <t>Horsley CofE (Controlled) Primary School</t>
  </si>
  <si>
    <t>Hulland CofE Primary School</t>
  </si>
  <si>
    <t>Kirk Ireton C of E Primary School</t>
  </si>
  <si>
    <t>Kirk Langley CofE Primary School</t>
  </si>
  <si>
    <t>Kniveton CofE Primary School</t>
  </si>
  <si>
    <t>Mapperley CE Controlled Primary School</t>
  </si>
  <si>
    <t>Cromford CofE Primary School</t>
  </si>
  <si>
    <t>Matlock Bath Holy Trinity CofE Controlled Primary School</t>
  </si>
  <si>
    <t>South Darley CofE Primary School</t>
  </si>
  <si>
    <t>Monyash CofE Primary School</t>
  </si>
  <si>
    <t>Netherseal St Peter's CofE (C) Primary School</t>
  </si>
  <si>
    <t>Norbury CofE Primary School</t>
  </si>
  <si>
    <t>Long Lane Church of England Primary School</t>
  </si>
  <si>
    <t>Osmaston CE (VC) Primary School</t>
  </si>
  <si>
    <t>Peak Forest CE Primary School</t>
  </si>
  <si>
    <t>St John's CofE Primary School</t>
  </si>
  <si>
    <t>Risley Lower Grammar CE (VC) Primary School</t>
  </si>
  <si>
    <t>Rosliston CofE Primary School</t>
  </si>
  <si>
    <t>St Andrew's CofE Primary School</t>
  </si>
  <si>
    <t>Stanley Common CofE Primary School</t>
  </si>
  <si>
    <t>Stanton-in-Peak CofE Primary School</t>
  </si>
  <si>
    <t>Stoney Middleton CofE (C) Primary School</t>
  </si>
  <si>
    <t>Stretton Handley Church of England Primary School</t>
  </si>
  <si>
    <t>Mugginton CofE Primary School</t>
  </si>
  <si>
    <t>Winster CofE Primary School</t>
  </si>
  <si>
    <t>Wirksworth CofE Infant School</t>
  </si>
  <si>
    <t>Woodville CofE Junior School</t>
  </si>
  <si>
    <t>Crich Carr CofE Primary School</t>
  </si>
  <si>
    <t>Crich CofE Infant School</t>
  </si>
  <si>
    <t>Duke of Norfolk CofE Primary School</t>
  </si>
  <si>
    <t>St Andrew's CofE Junior School</t>
  </si>
  <si>
    <t>Bakewell Methodist Junior School</t>
  </si>
  <si>
    <t>Church Broughton CofE Primary School</t>
  </si>
  <si>
    <t>Taxal and Fernilee CofE Primary School</t>
  </si>
  <si>
    <t>Calow CofE VC Primary School</t>
  </si>
  <si>
    <t>Charlesworth Voluntary Controlled Primary School</t>
  </si>
  <si>
    <t>Codnor Community Primary School Church of England Controlled</t>
  </si>
  <si>
    <t>Carsington and Hopton Primary School</t>
  </si>
  <si>
    <t>Fritchley CofE (Aided) Primary School</t>
  </si>
  <si>
    <t>Denby Free CofE VA Primary School</t>
  </si>
  <si>
    <t>Camms CofE (Aided) Primary School</t>
  </si>
  <si>
    <t>FitzHerbert CofE (Aided) Primary School</t>
  </si>
  <si>
    <t>Dinting CofE Primary School</t>
  </si>
  <si>
    <t>Hathersage St Michael's CofE (Aided) Primary School</t>
  </si>
  <si>
    <t>Litton CofE Primary School</t>
  </si>
  <si>
    <t>Longstone CofE Primary School</t>
  </si>
  <si>
    <t>Bonsall CofE (A) Primary School</t>
  </si>
  <si>
    <t>Newton Solney CofE (Aided) Infant School</t>
  </si>
  <si>
    <t>Pilsley CofE Primary School</t>
  </si>
  <si>
    <t>Taddington and Priestcliffe School</t>
  </si>
  <si>
    <t>Weston-on-Trent CofE (VA) Primary School</t>
  </si>
  <si>
    <t>St Mary's Catholic Primary</t>
  </si>
  <si>
    <t>St Andrew's CofE Methodist (Aided) Primary School</t>
  </si>
  <si>
    <t>Tintwistle CofE (Aided) Primary School</t>
  </si>
  <si>
    <t>All Saints CofE Primary School</t>
  </si>
  <si>
    <t>St Joseph's Catholic and CofE (VA) Primary School</t>
  </si>
  <si>
    <t>Sharley Park Community Primary School</t>
  </si>
  <si>
    <t>Chapel-en-le-Frith High School</t>
  </si>
  <si>
    <t>New Mills School &amp; Sixth Form</t>
  </si>
  <si>
    <t>William Allitt School</t>
  </si>
  <si>
    <t>Aldercar High School</t>
  </si>
  <si>
    <t>Tibshelf Community School</t>
  </si>
  <si>
    <t>Whittington Green School</t>
  </si>
  <si>
    <t>Parkside Community School</t>
  </si>
  <si>
    <t>Anthony Gell School</t>
  </si>
  <si>
    <t>Dronfield Henry Fanshawe School</t>
  </si>
  <si>
    <t>Buxton Community School</t>
  </si>
  <si>
    <t>Belmont Primary School</t>
  </si>
  <si>
    <t>Repton Primary School</t>
  </si>
  <si>
    <t>Linton Primary School</t>
  </si>
  <si>
    <t>The Curzon CofE Primary School</t>
  </si>
  <si>
    <t>Fairmeadows Foundation Primary School</t>
  </si>
  <si>
    <t>Chinley Primary School</t>
  </si>
  <si>
    <t>Belper School and Sixth Form Centre</t>
  </si>
  <si>
    <t>Lady Manners School</t>
  </si>
  <si>
    <t>Holly House Special School</t>
  </si>
  <si>
    <t>Brackenfield Special School</t>
  </si>
  <si>
    <t>Swanwick School and Sports College</t>
  </si>
  <si>
    <t>Alfreton Park Community Special School</t>
  </si>
  <si>
    <t>Ashbourne Primary School</t>
  </si>
  <si>
    <t>CIP2000</t>
  </si>
  <si>
    <t>CIP2002</t>
  </si>
  <si>
    <t>CIP2003</t>
  </si>
  <si>
    <t>CIP2006</t>
  </si>
  <si>
    <t>CIP2010</t>
  </si>
  <si>
    <t>CIP2011</t>
  </si>
  <si>
    <t>CIP2012</t>
  </si>
  <si>
    <t>CIP2013</t>
  </si>
  <si>
    <t>CIP2017</t>
  </si>
  <si>
    <t>CIP2018</t>
  </si>
  <si>
    <t>CIP2019</t>
  </si>
  <si>
    <t>CIP2021</t>
  </si>
  <si>
    <t>CIP2022</t>
  </si>
  <si>
    <t>CIP2041</t>
  </si>
  <si>
    <t>CIP2043</t>
  </si>
  <si>
    <t>CIP2044</t>
  </si>
  <si>
    <t>CIP2045</t>
  </si>
  <si>
    <t>CIP2046</t>
  </si>
  <si>
    <t>CIP2048</t>
  </si>
  <si>
    <t>CIP2049</t>
  </si>
  <si>
    <t>CIP2050</t>
  </si>
  <si>
    <t>CIP2051</t>
  </si>
  <si>
    <t>CIP2052</t>
  </si>
  <si>
    <t>CIP2053</t>
  </si>
  <si>
    <t>CIP2057</t>
  </si>
  <si>
    <t>CIP2058</t>
  </si>
  <si>
    <t>CIP2060</t>
  </si>
  <si>
    <t>CIP2061</t>
  </si>
  <si>
    <t>CIP2062</t>
  </si>
  <si>
    <t>CIP2068</t>
  </si>
  <si>
    <t>CIP2072</t>
  </si>
  <si>
    <t>CIP2076</t>
  </si>
  <si>
    <t>CIP2079</t>
  </si>
  <si>
    <t>CIP2080</t>
  </si>
  <si>
    <t>CIP2082</t>
  </si>
  <si>
    <t>CIP2083</t>
  </si>
  <si>
    <t>CIP2084</t>
  </si>
  <si>
    <t>CIP2085</t>
  </si>
  <si>
    <t>CIP2086</t>
  </si>
  <si>
    <t>CIP2089</t>
  </si>
  <si>
    <t>CIP2091</t>
  </si>
  <si>
    <t>CIP2092</t>
  </si>
  <si>
    <t>CIP2095</t>
  </si>
  <si>
    <t>CIP2097</t>
  </si>
  <si>
    <t>CIP2101</t>
  </si>
  <si>
    <t>CIP2102</t>
  </si>
  <si>
    <t>CIP2103</t>
  </si>
  <si>
    <t>CIP2104</t>
  </si>
  <si>
    <t>CIP2105</t>
  </si>
  <si>
    <t>CIP2106</t>
  </si>
  <si>
    <t>CIP2107</t>
  </si>
  <si>
    <t>CIP2109</t>
  </si>
  <si>
    <t>CIP2113</t>
  </si>
  <si>
    <t>CIP2115</t>
  </si>
  <si>
    <t>CIP2124</t>
  </si>
  <si>
    <t>CIP2125</t>
  </si>
  <si>
    <t>CIP2126</t>
  </si>
  <si>
    <t>CIP2131</t>
  </si>
  <si>
    <t>CIP2132</t>
  </si>
  <si>
    <t>CIP2138</t>
  </si>
  <si>
    <t>CIP2139</t>
  </si>
  <si>
    <t>CIP2141</t>
  </si>
  <si>
    <t>CIP2142</t>
  </si>
  <si>
    <t>CIP2146</t>
  </si>
  <si>
    <t>CIP2149</t>
  </si>
  <si>
    <t>CIP2150</t>
  </si>
  <si>
    <t>CIP2151</t>
  </si>
  <si>
    <t>CIP2153</t>
  </si>
  <si>
    <t>CIP2157</t>
  </si>
  <si>
    <t>CIP2159</t>
  </si>
  <si>
    <t>CIP2160</t>
  </si>
  <si>
    <t>CIP2161</t>
  </si>
  <si>
    <t>CIP2169</t>
  </si>
  <si>
    <t>CIP2172</t>
  </si>
  <si>
    <t>CIP2173</t>
  </si>
  <si>
    <t>CIP2174</t>
  </si>
  <si>
    <t>CIP2175</t>
  </si>
  <si>
    <t>CIP2177</t>
  </si>
  <si>
    <t>CIP2178</t>
  </si>
  <si>
    <t>CIP2179</t>
  </si>
  <si>
    <t>CIP2181</t>
  </si>
  <si>
    <t>CIP2182</t>
  </si>
  <si>
    <t>CIP2186</t>
  </si>
  <si>
    <t>CIP2187</t>
  </si>
  <si>
    <t>CIP2190</t>
  </si>
  <si>
    <t>CIP2191</t>
  </si>
  <si>
    <t>CIP2196</t>
  </si>
  <si>
    <t>CIP2201</t>
  </si>
  <si>
    <t>CIP2202</t>
  </si>
  <si>
    <t>CIP2210</t>
  </si>
  <si>
    <t>CIP2211</t>
  </si>
  <si>
    <t>CIP2213</t>
  </si>
  <si>
    <t>CIP2219</t>
  </si>
  <si>
    <t>CIP2223</t>
  </si>
  <si>
    <t>CIP2224</t>
  </si>
  <si>
    <t>CIP2227</t>
  </si>
  <si>
    <t>CIP2228</t>
  </si>
  <si>
    <t>CIP2229</t>
  </si>
  <si>
    <t>CIP2239</t>
  </si>
  <si>
    <t>CIP2242</t>
  </si>
  <si>
    <t>CIP2243</t>
  </si>
  <si>
    <t>CIP2244</t>
  </si>
  <si>
    <t>CIP2245</t>
  </si>
  <si>
    <t>CIP2253</t>
  </si>
  <si>
    <t>CIP2254</t>
  </si>
  <si>
    <t>CIP2255</t>
  </si>
  <si>
    <t>CIP2257</t>
  </si>
  <si>
    <t>CIP2258</t>
  </si>
  <si>
    <t>CIP2260</t>
  </si>
  <si>
    <t>CIP2262</t>
  </si>
  <si>
    <t>CIP2266</t>
  </si>
  <si>
    <t>CIP2268</t>
  </si>
  <si>
    <t>CIP2269</t>
  </si>
  <si>
    <t>CIP2270</t>
  </si>
  <si>
    <t>CIP2274</t>
  </si>
  <si>
    <t>CIP2275</t>
  </si>
  <si>
    <t>CIP2276</t>
  </si>
  <si>
    <t>CIP2277</t>
  </si>
  <si>
    <t>CIP2278</t>
  </si>
  <si>
    <t>CIP2279</t>
  </si>
  <si>
    <t>CIP2283</t>
  </si>
  <si>
    <t>CIP2285</t>
  </si>
  <si>
    <t>CIP2286</t>
  </si>
  <si>
    <t>CIP2288</t>
  </si>
  <si>
    <t>CIP2289</t>
  </si>
  <si>
    <t>CIP2290</t>
  </si>
  <si>
    <t>CIP2293</t>
  </si>
  <si>
    <t>CIP2296</t>
  </si>
  <si>
    <t>CIP2306</t>
  </si>
  <si>
    <t>CIP2307</t>
  </si>
  <si>
    <t>CIP2310</t>
  </si>
  <si>
    <t>CIP2314</t>
  </si>
  <si>
    <t>CIP2315</t>
  </si>
  <si>
    <t>CIP2317</t>
  </si>
  <si>
    <t>CIP2321</t>
  </si>
  <si>
    <t>CIP2326</t>
  </si>
  <si>
    <t>CIP2329</t>
  </si>
  <si>
    <t>CIP2332</t>
  </si>
  <si>
    <t>CIP2333</t>
  </si>
  <si>
    <t>CIP2336</t>
  </si>
  <si>
    <t>CIP2338</t>
  </si>
  <si>
    <t>CIP2344</t>
  </si>
  <si>
    <t>CIP2349</t>
  </si>
  <si>
    <t>CIP2351</t>
  </si>
  <si>
    <t>CIP2358</t>
  </si>
  <si>
    <t>CIP2359</t>
  </si>
  <si>
    <t>CIP2361</t>
  </si>
  <si>
    <t>CIP2362</t>
  </si>
  <si>
    <t>CIP2368</t>
  </si>
  <si>
    <t>CIP2372</t>
  </si>
  <si>
    <t>CIP2373</t>
  </si>
  <si>
    <t>CIP2375</t>
  </si>
  <si>
    <t>CIP2377</t>
  </si>
  <si>
    <t>CIP2511</t>
  </si>
  <si>
    <t>CIP2618</t>
  </si>
  <si>
    <t>CIP2622</t>
  </si>
  <si>
    <t>CIP2623</t>
  </si>
  <si>
    <t>CIP2624</t>
  </si>
  <si>
    <t>CIP2625</t>
  </si>
  <si>
    <t>CIP2626</t>
  </si>
  <si>
    <t>CIP2631</t>
  </si>
  <si>
    <t>CIP3002</t>
  </si>
  <si>
    <t>CIP3007</t>
  </si>
  <si>
    <t>CIP3009</t>
  </si>
  <si>
    <t>CIP3015</t>
  </si>
  <si>
    <t>CIP3016</t>
  </si>
  <si>
    <t>CIP3017</t>
  </si>
  <si>
    <t>CIP3018</t>
  </si>
  <si>
    <t>CIP3019</t>
  </si>
  <si>
    <t>CIP3022</t>
  </si>
  <si>
    <t>CIP3024</t>
  </si>
  <si>
    <t>CIP3026</t>
  </si>
  <si>
    <t>CIP3027</t>
  </si>
  <si>
    <t>CIP3030</t>
  </si>
  <si>
    <t>CIP3032</t>
  </si>
  <si>
    <t>CIP3033</t>
  </si>
  <si>
    <t>CIP3034</t>
  </si>
  <si>
    <t>CIP3035</t>
  </si>
  <si>
    <t>CIP3036</t>
  </si>
  <si>
    <t>CIP3037</t>
  </si>
  <si>
    <t>CIP3038</t>
  </si>
  <si>
    <t>CIP3039</t>
  </si>
  <si>
    <t>CIP3040</t>
  </si>
  <si>
    <t>CIP3041</t>
  </si>
  <si>
    <t>CIP3042</t>
  </si>
  <si>
    <t>CIP3046</t>
  </si>
  <si>
    <t>CIP3048</t>
  </si>
  <si>
    <t>CIP3050</t>
  </si>
  <si>
    <t>CIP3055</t>
  </si>
  <si>
    <t>CIP3056</t>
  </si>
  <si>
    <t>CIP3060</t>
  </si>
  <si>
    <t>CIP3061</t>
  </si>
  <si>
    <t>CIP3062</t>
  </si>
  <si>
    <t>CIP3065</t>
  </si>
  <si>
    <t>CIP3069</t>
  </si>
  <si>
    <t>CIP3070</t>
  </si>
  <si>
    <t>CIP3071</t>
  </si>
  <si>
    <t>CIP3073</t>
  </si>
  <si>
    <t>CIP3074</t>
  </si>
  <si>
    <t>CIP3075</t>
  </si>
  <si>
    <t>CIP3076</t>
  </si>
  <si>
    <t>CIP3077</t>
  </si>
  <si>
    <t>CIP3079</t>
  </si>
  <si>
    <t>CIP3080</t>
  </si>
  <si>
    <t>CIP3082</t>
  </si>
  <si>
    <t>CIP3083</t>
  </si>
  <si>
    <t>CIP3087</t>
  </si>
  <si>
    <t>CIP3088</t>
  </si>
  <si>
    <t>CIP3090</t>
  </si>
  <si>
    <t>CIP3093</t>
  </si>
  <si>
    <t>CIP3094</t>
  </si>
  <si>
    <t>CIP3098</t>
  </si>
  <si>
    <t>CIP3099</t>
  </si>
  <si>
    <t>CIP3100</t>
  </si>
  <si>
    <t>CIP3101</t>
  </si>
  <si>
    <t>CIP3105</t>
  </si>
  <si>
    <t>CIP3106</t>
  </si>
  <si>
    <t>CIP3107</t>
  </si>
  <si>
    <t>CIP3110</t>
  </si>
  <si>
    <t>CIP3151</t>
  </si>
  <si>
    <t>CIP3156</t>
  </si>
  <si>
    <t>CIP3157</t>
  </si>
  <si>
    <t>CIP3161</t>
  </si>
  <si>
    <t>CIP3162</t>
  </si>
  <si>
    <t>CIP3163</t>
  </si>
  <si>
    <t>CIP3164</t>
  </si>
  <si>
    <t>CIP3306</t>
  </si>
  <si>
    <t>CIP3312</t>
  </si>
  <si>
    <t>CIP3315</t>
  </si>
  <si>
    <t>CIP3316</t>
  </si>
  <si>
    <t>CIP3317</t>
  </si>
  <si>
    <t>CIP3319</t>
  </si>
  <si>
    <t>CIP3321</t>
  </si>
  <si>
    <t>CIP3324</t>
  </si>
  <si>
    <t>CIP3325</t>
  </si>
  <si>
    <t>CIP3326</t>
  </si>
  <si>
    <t>CIP3330</t>
  </si>
  <si>
    <t>CIP3331</t>
  </si>
  <si>
    <t>CIP3337</t>
  </si>
  <si>
    <t>CIP3342</t>
  </si>
  <si>
    <t>CIP3502</t>
  </si>
  <si>
    <t>CIP3523</t>
  </si>
  <si>
    <t>CIP3538</t>
  </si>
  <si>
    <t>CIP3540</t>
  </si>
  <si>
    <t>CIP3549</t>
  </si>
  <si>
    <t>CIP3551</t>
  </si>
  <si>
    <t>CIS4019</t>
  </si>
  <si>
    <t>CIS4057</t>
  </si>
  <si>
    <t>CIS4074</t>
  </si>
  <si>
    <t>CIS4089</t>
  </si>
  <si>
    <t>CIS4173</t>
  </si>
  <si>
    <t>CIS4192</t>
  </si>
  <si>
    <t>CIS4195</t>
  </si>
  <si>
    <t>CIS4505</t>
  </si>
  <si>
    <t>CIS4509</t>
  </si>
  <si>
    <t>CIS4510</t>
  </si>
  <si>
    <t>CIP5200</t>
  </si>
  <si>
    <t>CIP5202</t>
  </si>
  <si>
    <t>CIP5204</t>
  </si>
  <si>
    <t>CIP5207</t>
  </si>
  <si>
    <t>CIP5208</t>
  </si>
  <si>
    <t>CIP5211</t>
  </si>
  <si>
    <t>CIS5404</t>
  </si>
  <si>
    <t>CIS5411</t>
  </si>
  <si>
    <t>CIX7000</t>
  </si>
  <si>
    <t>CIX7005</t>
  </si>
  <si>
    <t>CIX7009</t>
  </si>
  <si>
    <t>CIX7018</t>
  </si>
  <si>
    <t>I08a</t>
  </si>
  <si>
    <t>I08b</t>
  </si>
  <si>
    <t>OB01</t>
  </si>
  <si>
    <t>Opening revenue balance</t>
  </si>
  <si>
    <t>Opening community-focused revenue balance</t>
  </si>
  <si>
    <t>Opening capital balance</t>
  </si>
  <si>
    <t>I18c</t>
  </si>
  <si>
    <t>I18d</t>
  </si>
  <si>
    <t>Income from other additional grants</t>
  </si>
  <si>
    <t>Income from any grants in relation to COVID-19 catch-up activity</t>
  </si>
  <si>
    <t>Community-focused School Funding and/or Grants</t>
  </si>
  <si>
    <t>Community-focused School Facilities Income</t>
  </si>
  <si>
    <t>Pupil-focused Extended School Funding and/or Grants</t>
  </si>
  <si>
    <t>Other Grants and Payments received</t>
  </si>
  <si>
    <t>Income from letting premises</t>
  </si>
  <si>
    <t xml:space="preserve">Other Income from facilities and services </t>
  </si>
  <si>
    <t>Bought in Professional Services - Other (except PFI)</t>
  </si>
  <si>
    <t>Community-focused School Staffing Costs</t>
  </si>
  <si>
    <t>Community-focused School Costs</t>
  </si>
  <si>
    <t>Acquisition of Land and Existing Buildings</t>
  </si>
  <si>
    <t>Community-Focused School Revenue Balances</t>
  </si>
  <si>
    <t>Committed Revenue Balances</t>
  </si>
  <si>
    <t>Uncommitted Revenue Balances</t>
  </si>
  <si>
    <t>B07</t>
  </si>
  <si>
    <t>Identification of Capital Loans to the School</t>
  </si>
  <si>
    <t>To view your school's report, please enter your 4 digit DFE number in the yellow box (cell B4)</t>
  </si>
  <si>
    <t>DfE No:</t>
  </si>
  <si>
    <t>Nursery Schools</t>
  </si>
  <si>
    <t>Primary Schools</t>
  </si>
  <si>
    <t>Secondary Schools</t>
  </si>
  <si>
    <t>Special Schools</t>
  </si>
  <si>
    <t>From Generator spreadsheet</t>
  </si>
  <si>
    <t>Converted 01/06/24</t>
  </si>
  <si>
    <t>Converted 01/09/24</t>
  </si>
  <si>
    <t>Converted 01/12/24</t>
  </si>
  <si>
    <t>Converted 01/11/24</t>
  </si>
  <si>
    <t>Converted 01/07/24</t>
  </si>
  <si>
    <t>Converted 01/10/24</t>
  </si>
  <si>
    <t>E20A</t>
  </si>
  <si>
    <t>E20B</t>
  </si>
  <si>
    <t>E20C</t>
  </si>
  <si>
    <t>E20D</t>
  </si>
  <si>
    <t>E20E</t>
  </si>
  <si>
    <t>E20F</t>
  </si>
  <si>
    <t>E20G</t>
  </si>
  <si>
    <t>CE04A</t>
  </si>
  <si>
    <t>CE04B</t>
  </si>
  <si>
    <t>CE04C</t>
  </si>
  <si>
    <t>CE04D</t>
  </si>
  <si>
    <t>CE04E</t>
  </si>
  <si>
    <t>Consistent Financial Report (CFR) for Financial Year Ended 31 March 2025</t>
  </si>
  <si>
    <t>Cost Centre:</t>
  </si>
  <si>
    <t>ICT: Connectivity</t>
  </si>
  <si>
    <t>ICT: Onsite Servers</t>
  </si>
  <si>
    <t>ICT: IT learning resources</t>
  </si>
  <si>
    <t>ICT: Administration software systems</t>
  </si>
  <si>
    <t>ICT: Laptops, desktops and tablets</t>
  </si>
  <si>
    <t>ICT: Other hardware</t>
  </si>
  <si>
    <t>ICT: IT support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</si>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</sst>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3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3" applyNumberFormat="0" applyAlignment="0" applyProtection="0"/>
    <xf numFmtId="0" fontId="19" fillId="8" borderId="14" applyNumberFormat="0" applyAlignment="0" applyProtection="0"/>
    <xf numFmtId="0" fontId="20" fillId="8" borderId="13" applyNumberFormat="0" applyAlignment="0" applyProtection="0"/>
    <xf numFmtId="0" fontId="21" fillId="0" borderId="15" applyNumberFormat="0" applyFill="0" applyAlignment="0" applyProtection="0"/>
    <xf numFmtId="0" fontId="22" fillId="9" borderId="16" applyNumberFormat="0" applyAlignment="0" applyProtection="0"/>
    <xf numFmtId="0" fontId="23" fillId="0" borderId="0" applyNumberFormat="0" applyFill="0" applyBorder="0" applyAlignment="0" applyProtection="0"/>
    <xf numFmtId="0" fontId="10" fillId="10" borderId="1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10" borderId="17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7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7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0" borderId="0"/>
    <xf numFmtId="0" fontId="1" fillId="0" borderId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4" fontId="5" fillId="0" borderId="0" xfId="0" applyNumberFormat="1" applyFont="1"/>
    <xf numFmtId="0" fontId="4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1" fillId="0" borderId="0" xfId="2" applyFont="1" applyFill="1"/>
    <xf numFmtId="0" fontId="8" fillId="0" borderId="0" xfId="2" quotePrefix="1" applyFont="1" applyFill="1" applyAlignment="1">
      <alignment horizontal="right"/>
    </xf>
    <xf numFmtId="0" fontId="1" fillId="0" borderId="0" xfId="2" applyFont="1" applyFill="1" applyAlignment="1">
      <alignment horizontal="center"/>
    </xf>
    <xf numFmtId="0" fontId="1" fillId="0" borderId="0" xfId="2" quotePrefix="1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quotePrefix="1" applyFont="1" applyFill="1" applyAlignment="1">
      <alignment horizontal="left"/>
    </xf>
    <xf numFmtId="3" fontId="1" fillId="0" borderId="0" xfId="2" quotePrefix="1" applyNumberFormat="1" applyFont="1" applyFill="1" applyAlignment="1">
      <alignment horizontal="right"/>
    </xf>
    <xf numFmtId="3" fontId="5" fillId="0" borderId="0" xfId="0" applyNumberFormat="1" applyFont="1"/>
    <xf numFmtId="3" fontId="9" fillId="0" borderId="0" xfId="0" applyNumberFormat="1" applyFont="1"/>
    <xf numFmtId="3" fontId="3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0" fillId="0" borderId="0" xfId="0" applyNumberFormat="1"/>
    <xf numFmtId="0" fontId="5" fillId="3" borderId="19" xfId="0" applyFont="1" applyFill="1" applyBorder="1" applyAlignment="1">
      <alignment horizontal="center"/>
    </xf>
    <xf numFmtId="164" fontId="5" fillId="0" borderId="0" xfId="102" applyNumberFormat="1" applyFont="1"/>
    <xf numFmtId="164" fontId="3" fillId="0" borderId="0" xfId="102" applyNumberFormat="1" applyFont="1"/>
    <xf numFmtId="0" fontId="8" fillId="0" borderId="0" xfId="2" applyFont="1" applyFill="1"/>
    <xf numFmtId="0" fontId="5" fillId="35" borderId="0" xfId="0" applyFont="1" applyFill="1"/>
    <xf numFmtId="0" fontId="5" fillId="36" borderId="0" xfId="0" applyFont="1" applyFill="1"/>
    <xf numFmtId="0" fontId="5" fillId="37" borderId="0" xfId="0" applyFont="1" applyFill="1"/>
    <xf numFmtId="0" fontId="5" fillId="38" borderId="0" xfId="0" applyFont="1" applyFill="1"/>
    <xf numFmtId="0" fontId="0" fillId="0" borderId="0" xfId="0" applyFill="1"/>
    <xf numFmtId="0" fontId="28" fillId="0" borderId="0" xfId="2" applyFont="1" applyAlignment="1">
      <alignment horizontal="left"/>
    </xf>
    <xf numFmtId="0" fontId="8" fillId="0" borderId="0" xfId="2" quotePrefix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/>
    </xf>
    <xf numFmtId="0" fontId="29" fillId="0" borderId="0" xfId="2" quotePrefix="1" applyFont="1" applyFill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164" fontId="5" fillId="0" borderId="0" xfId="102" applyNumberFormat="1" applyFont="1" applyFill="1"/>
    <xf numFmtId="3" fontId="5" fillId="0" borderId="0" xfId="0" applyNumberFormat="1" applyFont="1" applyFill="1"/>
    <xf numFmtId="0" fontId="8" fillId="0" borderId="0" xfId="2" quotePrefix="1" applyFont="1" applyFill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2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5" fillId="0" borderId="0" xfId="102" applyNumberFormat="1" applyFont="1"/>
  </cellXfs>
  <cellStyles count="103">
    <cellStyle name="%" xfId="2" xr:uid="{00000000-0005-0000-0000-000000000000}"/>
    <cellStyle name="% 2" xfId="47" xr:uid="{00000000-0005-0000-0000-000001000000}"/>
    <cellStyle name="% 2 2" xfId="95" xr:uid="{00000000-0005-0000-0000-000002000000}"/>
    <cellStyle name="% 3" xfId="94" xr:uid="{00000000-0005-0000-0000-000003000000}"/>
    <cellStyle name="20% - Accent1" xfId="21" builtinId="30" customBuiltin="1"/>
    <cellStyle name="20% - Accent1 2" xfId="50" xr:uid="{00000000-0005-0000-0000-000005000000}"/>
    <cellStyle name="20% - Accent1 3" xfId="63" xr:uid="{00000000-0005-0000-0000-000006000000}"/>
    <cellStyle name="20% - Accent1 4" xfId="76" xr:uid="{00000000-0005-0000-0000-000007000000}"/>
    <cellStyle name="20% - Accent2" xfId="25" builtinId="34" customBuiltin="1"/>
    <cellStyle name="20% - Accent2 2" xfId="52" xr:uid="{00000000-0005-0000-0000-000009000000}"/>
    <cellStyle name="20% - Accent2 3" xfId="65" xr:uid="{00000000-0005-0000-0000-00000A000000}"/>
    <cellStyle name="20% - Accent2 4" xfId="78" xr:uid="{00000000-0005-0000-0000-00000B000000}"/>
    <cellStyle name="20% - Accent3" xfId="29" builtinId="38" customBuiltin="1"/>
    <cellStyle name="20% - Accent3 2" xfId="54" xr:uid="{00000000-0005-0000-0000-00000D000000}"/>
    <cellStyle name="20% - Accent3 3" xfId="67" xr:uid="{00000000-0005-0000-0000-00000E000000}"/>
    <cellStyle name="20% - Accent3 4" xfId="80" xr:uid="{00000000-0005-0000-0000-00000F000000}"/>
    <cellStyle name="20% - Accent4" xfId="33" builtinId="42" customBuiltin="1"/>
    <cellStyle name="20% - Accent4 2" xfId="56" xr:uid="{00000000-0005-0000-0000-000011000000}"/>
    <cellStyle name="20% - Accent4 3" xfId="69" xr:uid="{00000000-0005-0000-0000-000012000000}"/>
    <cellStyle name="20% - Accent4 4" xfId="82" xr:uid="{00000000-0005-0000-0000-000013000000}"/>
    <cellStyle name="20% - Accent5" xfId="37" builtinId="46" customBuiltin="1"/>
    <cellStyle name="20% - Accent5 2" xfId="58" xr:uid="{00000000-0005-0000-0000-000015000000}"/>
    <cellStyle name="20% - Accent5 3" xfId="71" xr:uid="{00000000-0005-0000-0000-000016000000}"/>
    <cellStyle name="20% - Accent5 4" xfId="84" xr:uid="{00000000-0005-0000-0000-000017000000}"/>
    <cellStyle name="20% - Accent6" xfId="41" builtinId="50" customBuiltin="1"/>
    <cellStyle name="20% - Accent6 2" xfId="60" xr:uid="{00000000-0005-0000-0000-000019000000}"/>
    <cellStyle name="20% - Accent6 3" xfId="73" xr:uid="{00000000-0005-0000-0000-00001A000000}"/>
    <cellStyle name="20% - Accent6 4" xfId="86" xr:uid="{00000000-0005-0000-0000-00001B000000}"/>
    <cellStyle name="40% - Accent1" xfId="22" builtinId="31" customBuiltin="1"/>
    <cellStyle name="40% - Accent1 2" xfId="51" xr:uid="{00000000-0005-0000-0000-00001D000000}"/>
    <cellStyle name="40% - Accent1 3" xfId="64" xr:uid="{00000000-0005-0000-0000-00001E000000}"/>
    <cellStyle name="40% - Accent1 4" xfId="77" xr:uid="{00000000-0005-0000-0000-00001F000000}"/>
    <cellStyle name="40% - Accent2" xfId="26" builtinId="35" customBuiltin="1"/>
    <cellStyle name="40% - Accent2 2" xfId="53" xr:uid="{00000000-0005-0000-0000-000021000000}"/>
    <cellStyle name="40% - Accent2 3" xfId="66" xr:uid="{00000000-0005-0000-0000-000022000000}"/>
    <cellStyle name="40% - Accent2 4" xfId="79" xr:uid="{00000000-0005-0000-0000-000023000000}"/>
    <cellStyle name="40% - Accent3" xfId="30" builtinId="39" customBuiltin="1"/>
    <cellStyle name="40% - Accent3 2" xfId="55" xr:uid="{00000000-0005-0000-0000-000025000000}"/>
    <cellStyle name="40% - Accent3 3" xfId="68" xr:uid="{00000000-0005-0000-0000-000026000000}"/>
    <cellStyle name="40% - Accent3 4" xfId="81" xr:uid="{00000000-0005-0000-0000-000027000000}"/>
    <cellStyle name="40% - Accent4" xfId="34" builtinId="43" customBuiltin="1"/>
    <cellStyle name="40% - Accent4 2" xfId="57" xr:uid="{00000000-0005-0000-0000-000029000000}"/>
    <cellStyle name="40% - Accent4 3" xfId="70" xr:uid="{00000000-0005-0000-0000-00002A000000}"/>
    <cellStyle name="40% - Accent4 4" xfId="83" xr:uid="{00000000-0005-0000-0000-00002B000000}"/>
    <cellStyle name="40% - Accent5" xfId="38" builtinId="47" customBuiltin="1"/>
    <cellStyle name="40% - Accent5 2" xfId="59" xr:uid="{00000000-0005-0000-0000-00002D000000}"/>
    <cellStyle name="40% - Accent5 3" xfId="72" xr:uid="{00000000-0005-0000-0000-00002E000000}"/>
    <cellStyle name="40% - Accent5 4" xfId="85" xr:uid="{00000000-0005-0000-0000-00002F000000}"/>
    <cellStyle name="40% - Accent6" xfId="42" builtinId="51" customBuiltin="1"/>
    <cellStyle name="40% - Accent6 2" xfId="61" xr:uid="{00000000-0005-0000-0000-000031000000}"/>
    <cellStyle name="40% - Accent6 3" xfId="74" xr:uid="{00000000-0005-0000-0000-000032000000}"/>
    <cellStyle name="40% - Accent6 4" xfId="87" xr:uid="{00000000-0005-0000-0000-00003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02" builtinId="3"/>
    <cellStyle name="Comma 2" xfId="46" xr:uid="{00000000-0005-0000-0000-000043000000}"/>
    <cellStyle name="Comma 2 2" xfId="96" xr:uid="{00000000-0005-0000-0000-000044000000}"/>
    <cellStyle name="Comma 3" xfId="48" xr:uid="{00000000-0005-0000-0000-000045000000}"/>
    <cellStyle name="Comma 3 2" xfId="89" xr:uid="{00000000-0005-0000-0000-000046000000}"/>
    <cellStyle name="Comma 4" xfId="92" xr:uid="{00000000-0005-0000-0000-000047000000}"/>
    <cellStyle name="Currency 2" xfId="97" xr:uid="{00000000-0005-0000-0000-000048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00000000-0005-0000-0000-000053000000}"/>
    <cellStyle name="Normal 2 2" xfId="90" xr:uid="{00000000-0005-0000-0000-000054000000}"/>
    <cellStyle name="Normal 3" xfId="1" xr:uid="{00000000-0005-0000-0000-000055000000}"/>
    <cellStyle name="Normal 3 2" xfId="101" xr:uid="{00000000-0005-0000-0000-000056000000}"/>
    <cellStyle name="Normal 4" xfId="44" xr:uid="{00000000-0005-0000-0000-000057000000}"/>
    <cellStyle name="Normal 4 2" xfId="88" xr:uid="{00000000-0005-0000-0000-000058000000}"/>
    <cellStyle name="Normal 5" xfId="91" xr:uid="{00000000-0005-0000-0000-000059000000}"/>
    <cellStyle name="Normal 6" xfId="100" xr:uid="{00000000-0005-0000-0000-00005A000000}"/>
    <cellStyle name="Note" xfId="17" builtinId="10" customBuiltin="1"/>
    <cellStyle name="Note 2" xfId="49" xr:uid="{00000000-0005-0000-0000-00005C000000}"/>
    <cellStyle name="Note 3" xfId="62" xr:uid="{00000000-0005-0000-0000-00005D000000}"/>
    <cellStyle name="Note 4" xfId="75" xr:uid="{00000000-0005-0000-0000-00005E000000}"/>
    <cellStyle name="Output" xfId="12" builtinId="21" customBuiltin="1"/>
    <cellStyle name="Percent 2" xfId="99" xr:uid="{00000000-0005-0000-0000-000060000000}"/>
    <cellStyle name="Percent 2 2" xfId="98" xr:uid="{00000000-0005-0000-0000-000061000000}"/>
    <cellStyle name="Percent 3" xfId="93" xr:uid="{00000000-0005-0000-0000-000062000000}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showGridLines="0" tabSelected="1" zoomScaleNormal="100" workbookViewId="0">
      <selection activeCell="H7" sqref="H7"/>
    </sheetView>
  </sheetViews>
  <sheetFormatPr defaultColWidth="9.109375" defaultRowHeight="13.2" x14ac:dyDescent="0.25"/>
  <cols>
    <col min="1" max="1" width="10.44140625" style="2" customWidth="1"/>
    <col min="2" max="2" width="24" style="2" customWidth="1"/>
    <col min="3" max="3" width="34.5546875" style="2" customWidth="1"/>
    <col min="4" max="4" width="11.44140625" style="2" bestFit="1" customWidth="1"/>
    <col min="5" max="5" width="11.109375" style="2" bestFit="1" customWidth="1"/>
    <col min="6" max="6" width="12.44140625" style="2" bestFit="1" customWidth="1"/>
    <col min="7" max="7" width="11.33203125" style="2" customWidth="1"/>
    <col min="8" max="8" width="15" style="24" bestFit="1" customWidth="1"/>
    <col min="9" max="9" width="10.109375" style="2" bestFit="1" customWidth="1"/>
    <col min="10" max="16384" width="9.109375" style="2"/>
  </cols>
  <sheetData>
    <row r="1" spans="1:9" ht="15.6" x14ac:dyDescent="0.3">
      <c r="A1" s="38" t="s">
        <v>734</v>
      </c>
      <c r="B1" s="38"/>
      <c r="C1" s="38"/>
      <c r="D1" s="38"/>
      <c r="E1" s="38"/>
      <c r="F1" s="38"/>
      <c r="G1" s="2" t="s">
        <v>743</v>
      </c>
      <c r="H1" s="57">
        <v>45856</v>
      </c>
    </row>
    <row r="3" spans="1:9" ht="13.8" thickBot="1" x14ac:dyDescent="0.3">
      <c r="A3" s="6" t="s">
        <v>83</v>
      </c>
      <c r="B3" s="2" t="str">
        <f>VLOOKUP($B$4,data,3,FALSE)</f>
        <v>All Derbyshire Schools</v>
      </c>
      <c r="D3" s="6" t="s">
        <v>735</v>
      </c>
      <c r="E3" s="2">
        <f>VLOOKUP(B4,'CFR data'!A:B,2,FALSE)</f>
        <v>0</v>
      </c>
    </row>
    <row r="4" spans="1:9" ht="13.8" thickBot="1" x14ac:dyDescent="0.3">
      <c r="A4" s="6" t="s">
        <v>710</v>
      </c>
      <c r="B4" s="23" t="s">
        <v>81</v>
      </c>
    </row>
    <row r="5" spans="1:9" s="20" customFormat="1" x14ac:dyDescent="0.25">
      <c r="A5" s="6"/>
      <c r="B5" s="39"/>
      <c r="H5" s="40"/>
    </row>
    <row r="6" spans="1:9" x14ac:dyDescent="0.25">
      <c r="A6" s="33" t="s">
        <v>87</v>
      </c>
      <c r="B6" s="26"/>
    </row>
    <row r="7" spans="1:9" x14ac:dyDescent="0.25">
      <c r="A7" s="34" t="s">
        <v>88</v>
      </c>
      <c r="B7" s="42" t="s">
        <v>89</v>
      </c>
      <c r="E7" s="7" t="s">
        <v>85</v>
      </c>
    </row>
    <row r="8" spans="1:9" x14ac:dyDescent="0.25">
      <c r="A8" s="6"/>
    </row>
    <row r="9" spans="1:9" x14ac:dyDescent="0.25">
      <c r="A9" s="12" t="s">
        <v>84</v>
      </c>
    </row>
    <row r="11" spans="1:9" x14ac:dyDescent="0.25">
      <c r="A11" s="43" t="s">
        <v>686</v>
      </c>
      <c r="B11" s="2" t="s">
        <v>687</v>
      </c>
      <c r="E11" s="17">
        <f>SUMIFS('CFR data'!D:D,'CFR data'!$A:$A,Report!$B$4)</f>
        <v>28609222.68999999</v>
      </c>
    </row>
    <row r="12" spans="1:9" x14ac:dyDescent="0.25">
      <c r="A12" s="43" t="s">
        <v>7</v>
      </c>
      <c r="B12" s="2" t="s">
        <v>688</v>
      </c>
      <c r="E12" s="17">
        <f>SUMIFS('CFR data'!E:E,'CFR data'!$A:$A,Report!$B$4)</f>
        <v>1967677.93</v>
      </c>
      <c r="I12" s="17"/>
    </row>
    <row r="13" spans="1:9" x14ac:dyDescent="0.25">
      <c r="A13" s="43" t="s">
        <v>8</v>
      </c>
      <c r="B13" s="2" t="s">
        <v>689</v>
      </c>
      <c r="E13" s="17">
        <f>SUMIFS('CFR data'!F:F,'CFR data'!$A:$A,Report!$B$4)</f>
        <v>5140920.1000000006</v>
      </c>
      <c r="I13" s="17"/>
    </row>
    <row r="14" spans="1:9" x14ac:dyDescent="0.25">
      <c r="I14" s="17"/>
    </row>
    <row r="15" spans="1:9" x14ac:dyDescent="0.25">
      <c r="A15" s="44" t="s">
        <v>86</v>
      </c>
      <c r="B15" s="44"/>
      <c r="C15" s="44"/>
      <c r="E15" s="16"/>
      <c r="I15" s="17"/>
    </row>
    <row r="16" spans="1:9" x14ac:dyDescent="0.25">
      <c r="A16" s="6"/>
      <c r="B16" s="6"/>
      <c r="C16" s="6"/>
      <c r="I16" s="17"/>
    </row>
    <row r="17" spans="1:9" x14ac:dyDescent="0.25">
      <c r="A17" s="8" t="s">
        <v>9</v>
      </c>
      <c r="B17" s="13" t="s">
        <v>90</v>
      </c>
      <c r="C17" s="6"/>
      <c r="E17" s="17">
        <f>SUMIFS('CFR data'!G:G,'CFR data'!$A:$A,Report!$B$4)</f>
        <v>273790132.56</v>
      </c>
      <c r="I17" s="17"/>
    </row>
    <row r="18" spans="1:9" x14ac:dyDescent="0.25">
      <c r="A18" s="8" t="s">
        <v>10</v>
      </c>
      <c r="B18" s="6" t="s">
        <v>91</v>
      </c>
      <c r="C18" s="6"/>
      <c r="E18" s="17">
        <f>SUMIFS('CFR data'!H:H,'CFR data'!$A:$A,Report!$B$4)</f>
        <v>3986393.99</v>
      </c>
      <c r="I18" s="17"/>
    </row>
    <row r="19" spans="1:9" x14ac:dyDescent="0.25">
      <c r="A19" s="8" t="s">
        <v>11</v>
      </c>
      <c r="B19" s="13" t="s">
        <v>92</v>
      </c>
      <c r="C19" s="6"/>
      <c r="E19" s="17">
        <f>SUMIFS('CFR data'!I:I,'CFR data'!$A:$A,Report!$B$4)</f>
        <v>25884547.460000008</v>
      </c>
      <c r="I19" s="17"/>
    </row>
    <row r="20" spans="1:9" x14ac:dyDescent="0.25">
      <c r="A20" s="8" t="s">
        <v>12</v>
      </c>
      <c r="B20" s="6" t="s">
        <v>93</v>
      </c>
      <c r="C20" s="6"/>
      <c r="E20" s="17">
        <f>SUMIFS('CFR data'!J:J,'CFR data'!$A:$A,Report!$B$4)</f>
        <v>0</v>
      </c>
      <c r="I20" s="17"/>
    </row>
    <row r="21" spans="1:9" x14ac:dyDescent="0.25">
      <c r="A21" s="8" t="s">
        <v>13</v>
      </c>
      <c r="B21" s="13" t="s">
        <v>94</v>
      </c>
      <c r="C21" s="6"/>
      <c r="E21" s="17">
        <f>SUMIFS('CFR data'!K:K,'CFR data'!$A:$A,Report!$B$4)</f>
        <v>17998644.769999996</v>
      </c>
      <c r="I21" s="17"/>
    </row>
    <row r="22" spans="1:9" x14ac:dyDescent="0.25">
      <c r="A22" s="8" t="s">
        <v>14</v>
      </c>
      <c r="B22" s="6" t="s">
        <v>95</v>
      </c>
      <c r="C22" s="6"/>
      <c r="E22" s="17">
        <f>SUMIFS('CFR data'!L:L,'CFR data'!$A:$A,Report!$B$4)</f>
        <v>6506796.6099999929</v>
      </c>
      <c r="I22" s="17"/>
    </row>
    <row r="23" spans="1:9" x14ac:dyDescent="0.25">
      <c r="A23" s="8" t="s">
        <v>15</v>
      </c>
      <c r="B23" s="6" t="s">
        <v>697</v>
      </c>
      <c r="C23" s="6"/>
      <c r="E23" s="17">
        <f>SUMIFS('CFR data'!M:M,'CFR data'!$A:$A,Report!$B$4)</f>
        <v>356533.46</v>
      </c>
      <c r="I23" s="17"/>
    </row>
    <row r="24" spans="1:9" x14ac:dyDescent="0.25">
      <c r="A24" s="8" t="s">
        <v>684</v>
      </c>
      <c r="B24" s="6" t="s">
        <v>698</v>
      </c>
      <c r="C24" s="6"/>
      <c r="E24" s="17">
        <f>SUMIFS('CFR data'!N:N,'CFR data'!$A:$A,Report!$B$4)</f>
        <v>595596.16</v>
      </c>
      <c r="I24" s="17"/>
    </row>
    <row r="25" spans="1:9" x14ac:dyDescent="0.25">
      <c r="A25" s="8" t="s">
        <v>685</v>
      </c>
      <c r="B25" s="6" t="s">
        <v>699</v>
      </c>
      <c r="C25" s="6"/>
      <c r="E25" s="17">
        <f>SUMIFS('CFR data'!O:O,'CFR data'!$A:$A,Report!$B$4)</f>
        <v>9046708.4700000025</v>
      </c>
      <c r="I25" s="17"/>
    </row>
    <row r="26" spans="1:9" x14ac:dyDescent="0.25">
      <c r="A26" s="8" t="s">
        <v>16</v>
      </c>
      <c r="B26" s="6" t="s">
        <v>96</v>
      </c>
      <c r="C26" s="6"/>
      <c r="E26" s="17">
        <f>SUMIFS('CFR data'!P:P,'CFR data'!$A:$A,Report!$B$4)</f>
        <v>4933490.0699999994</v>
      </c>
      <c r="I26" s="17"/>
    </row>
    <row r="27" spans="1:9" x14ac:dyDescent="0.25">
      <c r="A27" s="8" t="s">
        <v>17</v>
      </c>
      <c r="B27" s="6" t="s">
        <v>97</v>
      </c>
      <c r="C27" s="6"/>
      <c r="E27" s="17">
        <f>SUMIFS('CFR data'!Q:Q,'CFR data'!$A:$A,Report!$B$4)</f>
        <v>1856999.4899999995</v>
      </c>
      <c r="I27" s="17"/>
    </row>
    <row r="28" spans="1:9" x14ac:dyDescent="0.25">
      <c r="A28" s="8" t="s">
        <v>18</v>
      </c>
      <c r="B28" s="6" t="s">
        <v>98</v>
      </c>
      <c r="C28" s="6"/>
      <c r="E28" s="17">
        <f>SUMIFS('CFR data'!R:R,'CFR data'!$A:$A,Report!$B$4)</f>
        <v>309396.17</v>
      </c>
      <c r="I28" s="17"/>
    </row>
    <row r="29" spans="1:9" x14ac:dyDescent="0.25">
      <c r="A29" s="8" t="s">
        <v>19</v>
      </c>
      <c r="B29" s="6" t="s">
        <v>99</v>
      </c>
      <c r="C29" s="6"/>
      <c r="E29" s="17">
        <f>SUMIFS('CFR data'!S:S,'CFR data'!$A:$A,Report!$B$4)</f>
        <v>1662667.6399999992</v>
      </c>
      <c r="I29" s="17"/>
    </row>
    <row r="30" spans="1:9" x14ac:dyDescent="0.25">
      <c r="A30" s="8" t="s">
        <v>20</v>
      </c>
      <c r="B30" s="9" t="s">
        <v>100</v>
      </c>
      <c r="C30" s="6"/>
      <c r="E30" s="17">
        <f>SUMIFS('CFR data'!T:T,'CFR data'!$A:$A,Report!$B$4)</f>
        <v>0</v>
      </c>
      <c r="I30" s="17"/>
    </row>
    <row r="31" spans="1:9" x14ac:dyDescent="0.25">
      <c r="A31" s="8" t="s">
        <v>21</v>
      </c>
      <c r="B31" s="9" t="s">
        <v>696</v>
      </c>
      <c r="C31" s="6"/>
      <c r="E31" s="17">
        <f>SUMIFS('CFR data'!U:U,'CFR data'!$A:$A,Report!$B$4)</f>
        <v>0</v>
      </c>
      <c r="I31" s="17"/>
    </row>
    <row r="32" spans="1:9" x14ac:dyDescent="0.25">
      <c r="A32" s="8" t="s">
        <v>22</v>
      </c>
      <c r="B32" s="9" t="s">
        <v>694</v>
      </c>
      <c r="C32" s="6"/>
      <c r="E32" s="17">
        <f>SUMIFS('CFR data'!V:V,'CFR data'!$A:$A,Report!$B$4)</f>
        <v>0</v>
      </c>
      <c r="I32" s="17"/>
    </row>
    <row r="33" spans="1:9" x14ac:dyDescent="0.25">
      <c r="A33" s="8" t="s">
        <v>23</v>
      </c>
      <c r="B33" s="9" t="s">
        <v>695</v>
      </c>
      <c r="C33" s="6"/>
      <c r="E33" s="17">
        <f>SUMIFS('CFR data'!W:W,'CFR data'!$A:$A,Report!$B$4)</f>
        <v>2443859.11</v>
      </c>
      <c r="I33" s="17"/>
    </row>
    <row r="34" spans="1:9" x14ac:dyDescent="0.25">
      <c r="A34" s="14" t="s">
        <v>690</v>
      </c>
      <c r="B34" s="15" t="s">
        <v>693</v>
      </c>
      <c r="C34" s="6"/>
      <c r="E34" s="17">
        <f>SUMIFS('CFR data'!X:X,'CFR data'!$A:$A,Report!$B$4)</f>
        <v>0</v>
      </c>
      <c r="I34" s="17"/>
    </row>
    <row r="35" spans="1:9" x14ac:dyDescent="0.25">
      <c r="A35" s="14" t="s">
        <v>691</v>
      </c>
      <c r="B35" s="15" t="s">
        <v>692</v>
      </c>
      <c r="C35" s="6"/>
      <c r="E35" s="17">
        <f>SUMIFS('CFR data'!Y:Y,'CFR data'!$A:$A,Report!$B$4)</f>
        <v>9263346.6500000004</v>
      </c>
      <c r="I35" s="17"/>
    </row>
    <row r="36" spans="1:9" ht="13.8" x14ac:dyDescent="0.25">
      <c r="A36" s="8"/>
      <c r="B36" s="37" t="s">
        <v>101</v>
      </c>
      <c r="C36" s="37"/>
      <c r="F36" s="18">
        <f>SUM(E17:E35)</f>
        <v>358635112.61000001</v>
      </c>
      <c r="I36" s="17"/>
    </row>
    <row r="37" spans="1:9" x14ac:dyDescent="0.25">
      <c r="A37" s="6"/>
      <c r="B37" s="6"/>
      <c r="C37" s="6"/>
      <c r="I37" s="17"/>
    </row>
    <row r="38" spans="1:9" x14ac:dyDescent="0.25">
      <c r="A38" s="44" t="s">
        <v>102</v>
      </c>
      <c r="B38" s="44"/>
      <c r="C38" s="44"/>
      <c r="I38" s="17"/>
    </row>
    <row r="39" spans="1:9" x14ac:dyDescent="0.25">
      <c r="A39" s="6"/>
      <c r="B39" s="6"/>
      <c r="C39" s="6"/>
      <c r="I39" s="17"/>
    </row>
    <row r="40" spans="1:9" x14ac:dyDescent="0.25">
      <c r="A40" s="8" t="s">
        <v>24</v>
      </c>
      <c r="B40" s="6" t="s">
        <v>103</v>
      </c>
      <c r="C40" s="6"/>
      <c r="E40" s="17">
        <f>SUMIFS('CFR data'!Z:Z,'CFR data'!$A:$A,Report!$B$4)</f>
        <v>165032859.07000008</v>
      </c>
      <c r="G40" s="17"/>
      <c r="I40" s="17"/>
    </row>
    <row r="41" spans="1:9" x14ac:dyDescent="0.25">
      <c r="A41" s="8" t="s">
        <v>25</v>
      </c>
      <c r="B41" s="6" t="s">
        <v>104</v>
      </c>
      <c r="C41" s="6"/>
      <c r="E41" s="17">
        <f>SUMIFS('CFR data'!AA:AA,'CFR data'!$A:$A,Report!$B$4)</f>
        <v>2280865.7899999996</v>
      </c>
      <c r="G41" s="17"/>
      <c r="I41" s="17"/>
    </row>
    <row r="42" spans="1:9" x14ac:dyDescent="0.25">
      <c r="A42" s="8" t="s">
        <v>26</v>
      </c>
      <c r="B42" s="6" t="s">
        <v>105</v>
      </c>
      <c r="C42" s="6"/>
      <c r="E42" s="17">
        <f>SUMIFS('CFR data'!AB:AB,'CFR data'!$A:$A,Report!$B$4)</f>
        <v>70185432.669999972</v>
      </c>
      <c r="G42" s="17"/>
      <c r="I42" s="17"/>
    </row>
    <row r="43" spans="1:9" x14ac:dyDescent="0.25">
      <c r="A43" s="8" t="s">
        <v>27</v>
      </c>
      <c r="B43" s="6" t="s">
        <v>106</v>
      </c>
      <c r="C43" s="6"/>
      <c r="E43" s="17">
        <f>SUMIFS('CFR data'!AC:AC,'CFR data'!$A:$A,Report!$B$4)</f>
        <v>7258754.6499999994</v>
      </c>
      <c r="G43" s="17"/>
      <c r="I43" s="17"/>
    </row>
    <row r="44" spans="1:9" x14ac:dyDescent="0.25">
      <c r="A44" s="8" t="s">
        <v>28</v>
      </c>
      <c r="B44" s="6" t="s">
        <v>107</v>
      </c>
      <c r="C44" s="6"/>
      <c r="E44" s="17">
        <f>SUMIFS('CFR data'!AD:AD,'CFR data'!$A:$A,Report!$B$4)</f>
        <v>16814953.629999995</v>
      </c>
      <c r="G44" s="17"/>
      <c r="I44" s="17"/>
    </row>
    <row r="45" spans="1:9" x14ac:dyDescent="0.25">
      <c r="A45" s="8" t="s">
        <v>29</v>
      </c>
      <c r="B45" s="6" t="s">
        <v>108</v>
      </c>
      <c r="C45" s="6"/>
      <c r="E45" s="17">
        <f>SUMIFS('CFR data'!AE:AE,'CFR data'!$A:$A,Report!$B$4)</f>
        <v>820326.10000000009</v>
      </c>
      <c r="G45" s="17"/>
      <c r="I45" s="17"/>
    </row>
    <row r="46" spans="1:9" x14ac:dyDescent="0.25">
      <c r="A46" s="8" t="s">
        <v>30</v>
      </c>
      <c r="B46" s="6" t="s">
        <v>109</v>
      </c>
      <c r="C46" s="6"/>
      <c r="E46" s="17">
        <f>SUMIFS('CFR data'!AF:AF,'CFR data'!$A:$A,Report!$B$4)</f>
        <v>6959499.9599999981</v>
      </c>
      <c r="G46" s="17"/>
      <c r="I46" s="17"/>
    </row>
    <row r="47" spans="1:9" x14ac:dyDescent="0.25">
      <c r="A47" s="8" t="s">
        <v>31</v>
      </c>
      <c r="B47" s="9" t="s">
        <v>110</v>
      </c>
      <c r="C47" s="6"/>
      <c r="E47" s="17">
        <f>SUMIFS('CFR data'!AG:AG,'CFR data'!$A:$A,Report!$B$4)</f>
        <v>1497310.3</v>
      </c>
      <c r="G47" s="17"/>
      <c r="I47" s="17"/>
    </row>
    <row r="48" spans="1:9" x14ac:dyDescent="0.25">
      <c r="A48" s="8" t="s">
        <v>32</v>
      </c>
      <c r="B48" s="13" t="s">
        <v>111</v>
      </c>
      <c r="C48" s="6"/>
      <c r="E48" s="17">
        <f>SUMIFS('CFR data'!AH:AH,'CFR data'!$A:$A,Report!$B$4)</f>
        <v>957484.51000000013</v>
      </c>
      <c r="G48" s="17"/>
      <c r="I48" s="17"/>
    </row>
    <row r="49" spans="1:9" x14ac:dyDescent="0.25">
      <c r="A49" s="8" t="s">
        <v>33</v>
      </c>
      <c r="B49" s="6" t="s">
        <v>112</v>
      </c>
      <c r="C49" s="6"/>
      <c r="E49" s="17">
        <f>SUMIFS('CFR data'!AI:AI,'CFR data'!$A:$A,Report!$B$4)</f>
        <v>2443930.010000003</v>
      </c>
      <c r="G49" s="17"/>
      <c r="I49" s="17"/>
    </row>
    <row r="50" spans="1:9" x14ac:dyDescent="0.25">
      <c r="A50" s="8" t="s">
        <v>34</v>
      </c>
      <c r="B50" s="6" t="s">
        <v>113</v>
      </c>
      <c r="C50" s="6"/>
      <c r="E50" s="17">
        <f>SUMIFS('CFR data'!AJ:AJ,'CFR data'!$A:$A,Report!$B$4)</f>
        <v>599566.39999999956</v>
      </c>
      <c r="G50" s="17"/>
      <c r="I50" s="17"/>
    </row>
    <row r="51" spans="1:9" x14ac:dyDescent="0.25">
      <c r="A51" s="8" t="s">
        <v>35</v>
      </c>
      <c r="B51" s="6" t="s">
        <v>114</v>
      </c>
      <c r="C51" s="6"/>
      <c r="E51" s="17">
        <f>SUMIFS('CFR data'!AK:AK,'CFR data'!$A:$A,Report!$B$4)</f>
        <v>5022795.4199999981</v>
      </c>
      <c r="G51" s="17"/>
      <c r="I51" s="17"/>
    </row>
    <row r="52" spans="1:9" x14ac:dyDescent="0.25">
      <c r="A52" s="8" t="s">
        <v>36</v>
      </c>
      <c r="B52" s="6" t="s">
        <v>115</v>
      </c>
      <c r="C52" s="6"/>
      <c r="E52" s="17">
        <f>SUMIFS('CFR data'!AL:AL,'CFR data'!$A:$A,Report!$B$4)</f>
        <v>729756.03000000014</v>
      </c>
      <c r="G52" s="17"/>
      <c r="I52" s="17"/>
    </row>
    <row r="53" spans="1:9" x14ac:dyDescent="0.25">
      <c r="A53" s="8" t="s">
        <v>37</v>
      </c>
      <c r="B53" s="6" t="s">
        <v>116</v>
      </c>
      <c r="C53" s="6"/>
      <c r="E53" s="17">
        <f>SUMIFS('CFR data'!AM:AM,'CFR data'!$A:$A,Report!$B$4)</f>
        <v>5049908.5799999973</v>
      </c>
      <c r="G53" s="17"/>
      <c r="I53" s="17"/>
    </row>
    <row r="54" spans="1:9" x14ac:dyDescent="0.25">
      <c r="A54" s="8" t="s">
        <v>38</v>
      </c>
      <c r="B54" s="6" t="s">
        <v>117</v>
      </c>
      <c r="C54" s="6"/>
      <c r="E54" s="17">
        <f>SUMIFS('CFR data'!AN:AN,'CFR data'!$A:$A,Report!$B$4)</f>
        <v>1020608.85</v>
      </c>
      <c r="G54" s="17"/>
      <c r="I54" s="17"/>
    </row>
    <row r="55" spans="1:9" x14ac:dyDescent="0.25">
      <c r="A55" s="8" t="s">
        <v>39</v>
      </c>
      <c r="B55" s="6" t="s">
        <v>118</v>
      </c>
      <c r="C55" s="6"/>
      <c r="E55" s="17">
        <f>SUMIFS('CFR data'!AO:AO,'CFR data'!$A:$A,Report!$B$4)</f>
        <v>6499045.4800000023</v>
      </c>
      <c r="G55" s="17"/>
      <c r="I55" s="17"/>
    </row>
    <row r="56" spans="1:9" x14ac:dyDescent="0.25">
      <c r="A56" s="8" t="s">
        <v>40</v>
      </c>
      <c r="B56" s="6" t="s">
        <v>119</v>
      </c>
      <c r="C56" s="6"/>
      <c r="E56" s="17">
        <f>SUMIFS('CFR data'!AP:AP,'CFR data'!$A:$A,Report!$B$4)</f>
        <v>4652212.8899999978</v>
      </c>
      <c r="G56" s="17"/>
      <c r="I56" s="17"/>
    </row>
    <row r="57" spans="1:9" x14ac:dyDescent="0.25">
      <c r="A57" s="8" t="s">
        <v>41</v>
      </c>
      <c r="B57" s="9" t="s">
        <v>120</v>
      </c>
      <c r="C57" s="6"/>
      <c r="E57" s="17">
        <f>SUMIFS('CFR data'!AQ:AQ,'CFR data'!$A:$A,Report!$B$4)</f>
        <v>1550013.1399999997</v>
      </c>
      <c r="G57" s="17"/>
      <c r="I57" s="17"/>
    </row>
    <row r="58" spans="1:9" x14ac:dyDescent="0.25">
      <c r="A58" s="8" t="s">
        <v>42</v>
      </c>
      <c r="B58" s="9" t="s">
        <v>121</v>
      </c>
      <c r="C58" s="6"/>
      <c r="E58" s="17">
        <f>SUMIFS('CFR data'!AR:AR,'CFR data'!$A:$A,Report!$B$4)</f>
        <v>11103634.640000002</v>
      </c>
      <c r="G58" s="17"/>
      <c r="I58" s="17"/>
    </row>
    <row r="59" spans="1:9" s="20" customFormat="1" x14ac:dyDescent="0.25">
      <c r="A59" s="8" t="s">
        <v>722</v>
      </c>
      <c r="B59" s="6" t="s">
        <v>736</v>
      </c>
      <c r="C59" s="6"/>
      <c r="E59" s="41">
        <f>SUMIFS('CFR data'!AS:AS,'CFR data'!$A:$A,Report!$B$4)</f>
        <v>650433.33999999985</v>
      </c>
      <c r="G59" s="41"/>
      <c r="H59" s="40"/>
      <c r="I59" s="41"/>
    </row>
    <row r="60" spans="1:9" s="20" customFormat="1" x14ac:dyDescent="0.25">
      <c r="A60" s="8" t="s">
        <v>723</v>
      </c>
      <c r="B60" s="6" t="s">
        <v>737</v>
      </c>
      <c r="C60" s="6"/>
      <c r="E60" s="41">
        <f>SUMIFS('CFR data'!AT:AT,'CFR data'!$A:$A,Report!$B$4)</f>
        <v>387</v>
      </c>
      <c r="G60" s="41"/>
      <c r="H60" s="40"/>
      <c r="I60" s="41"/>
    </row>
    <row r="61" spans="1:9" s="20" customFormat="1" x14ac:dyDescent="0.25">
      <c r="A61" s="8" t="s">
        <v>724</v>
      </c>
      <c r="B61" s="6" t="s">
        <v>738</v>
      </c>
      <c r="C61" s="6"/>
      <c r="E61" s="41">
        <f>SUMIFS('CFR data'!AU:AU,'CFR data'!$A:$A,Report!$B$4)</f>
        <v>1687091.3200000008</v>
      </c>
      <c r="G61" s="41"/>
      <c r="H61" s="40"/>
      <c r="I61" s="41"/>
    </row>
    <row r="62" spans="1:9" s="20" customFormat="1" x14ac:dyDescent="0.25">
      <c r="A62" s="8" t="s">
        <v>725</v>
      </c>
      <c r="B62" s="6" t="s">
        <v>739</v>
      </c>
      <c r="C62" s="6"/>
      <c r="E62" s="41">
        <f>SUMIFS('CFR data'!AV:AV,'CFR data'!$A:$A,Report!$B$4)</f>
        <v>982</v>
      </c>
      <c r="G62" s="41"/>
      <c r="H62" s="40"/>
      <c r="I62" s="41"/>
    </row>
    <row r="63" spans="1:9" s="20" customFormat="1" x14ac:dyDescent="0.25">
      <c r="A63" s="8" t="s">
        <v>726</v>
      </c>
      <c r="B63" s="6" t="s">
        <v>740</v>
      </c>
      <c r="C63" s="6"/>
      <c r="E63" s="41">
        <f>SUMIFS('CFR data'!AW:AW,'CFR data'!$A:$A,Report!$B$4)</f>
        <v>681971.48</v>
      </c>
      <c r="G63" s="41"/>
      <c r="H63" s="40"/>
      <c r="I63" s="41"/>
    </row>
    <row r="64" spans="1:9" s="20" customFormat="1" x14ac:dyDescent="0.25">
      <c r="A64" s="8" t="s">
        <v>727</v>
      </c>
      <c r="B64" s="6" t="s">
        <v>741</v>
      </c>
      <c r="C64" s="6"/>
      <c r="E64" s="41">
        <f>SUMIFS('CFR data'!AX:AX,'CFR data'!$A:$A,Report!$B$4)</f>
        <v>234668.37999999995</v>
      </c>
      <c r="G64" s="41"/>
      <c r="H64" s="40"/>
      <c r="I64" s="41"/>
    </row>
    <row r="65" spans="1:10" s="20" customFormat="1" x14ac:dyDescent="0.25">
      <c r="A65" s="8" t="s">
        <v>728</v>
      </c>
      <c r="B65" s="6" t="s">
        <v>742</v>
      </c>
      <c r="C65" s="6"/>
      <c r="E65" s="41">
        <f>SUMIFS('CFR data'!AY:AY,'CFR data'!$A:$A,Report!$B$4)</f>
        <v>419924.5199999999</v>
      </c>
      <c r="G65" s="41"/>
      <c r="H65" s="40"/>
      <c r="I65" s="41"/>
    </row>
    <row r="66" spans="1:10" s="20" customFormat="1" x14ac:dyDescent="0.25">
      <c r="A66" s="8" t="s">
        <v>43</v>
      </c>
      <c r="B66" s="6" t="s">
        <v>122</v>
      </c>
      <c r="C66" s="6"/>
      <c r="E66" s="41">
        <f>SUMIFS('CFR data'!AZ:AZ,'CFR data'!$A:$A,Report!$B$4)</f>
        <v>776527.89999999991</v>
      </c>
      <c r="G66" s="41"/>
      <c r="H66" s="40"/>
      <c r="I66" s="41"/>
    </row>
    <row r="67" spans="1:10" x14ac:dyDescent="0.25">
      <c r="A67" s="8" t="s">
        <v>44</v>
      </c>
      <c r="B67" s="9" t="s">
        <v>123</v>
      </c>
      <c r="C67" s="6"/>
      <c r="E67" s="17">
        <f>SUMIFS('CFR data'!BA:BA,'CFR data'!$A:$A,Report!$B$4)</f>
        <v>2652029.370000002</v>
      </c>
      <c r="G67" s="17"/>
      <c r="I67" s="17"/>
    </row>
    <row r="68" spans="1:10" x14ac:dyDescent="0.25">
      <c r="A68" s="8" t="s">
        <v>45</v>
      </c>
      <c r="B68" s="10" t="s">
        <v>124</v>
      </c>
      <c r="C68" s="6"/>
      <c r="E68" s="17">
        <f>SUMIFS('CFR data'!BB:BB,'CFR data'!$A:$A,Report!$B$4)</f>
        <v>1513811.2999999998</v>
      </c>
      <c r="G68" s="17"/>
      <c r="I68" s="17"/>
    </row>
    <row r="69" spans="1:10" x14ac:dyDescent="0.25">
      <c r="A69" s="8" t="s">
        <v>46</v>
      </c>
      <c r="B69" s="6" t="s">
        <v>125</v>
      </c>
      <c r="C69" s="6"/>
      <c r="E69" s="17">
        <f>SUMIFS('CFR data'!BC:BC,'CFR data'!$A:$A,Report!$B$4)</f>
        <v>3814580.39</v>
      </c>
      <c r="G69" s="17"/>
      <c r="I69" s="17"/>
    </row>
    <row r="70" spans="1:10" x14ac:dyDescent="0.25">
      <c r="A70" s="8" t="s">
        <v>47</v>
      </c>
      <c r="B70" s="9" t="s">
        <v>126</v>
      </c>
      <c r="C70" s="6"/>
      <c r="E70" s="17">
        <f>SUMIFS('CFR data'!BD:BD,'CFR data'!$A:$A,Report!$B$4)</f>
        <v>16204211.990000008</v>
      </c>
      <c r="G70" s="17"/>
      <c r="I70" s="17"/>
    </row>
    <row r="71" spans="1:10" x14ac:dyDescent="0.25">
      <c r="A71" s="8" t="s">
        <v>48</v>
      </c>
      <c r="B71" s="6" t="s">
        <v>127</v>
      </c>
      <c r="C71" s="6"/>
      <c r="E71" s="17">
        <f>SUMIFS('CFR data'!BE:BE,'CFR data'!$A:$A,Report!$B$4)</f>
        <v>4792466.4099999983</v>
      </c>
      <c r="G71" s="17"/>
      <c r="I71" s="17"/>
    </row>
    <row r="72" spans="1:10" x14ac:dyDescent="0.25">
      <c r="A72" s="8" t="s">
        <v>49</v>
      </c>
      <c r="B72" s="6" t="s">
        <v>128</v>
      </c>
      <c r="C72" s="6"/>
      <c r="E72" s="17">
        <f>SUMIFS('CFR data'!BF:BF,'CFR data'!$A:$A,Report!$B$4)</f>
        <v>6565351.1599999946</v>
      </c>
      <c r="G72" s="17"/>
      <c r="I72" s="17"/>
    </row>
    <row r="73" spans="1:10" x14ac:dyDescent="0.25">
      <c r="A73" s="8" t="s">
        <v>138</v>
      </c>
      <c r="B73" s="9" t="s">
        <v>700</v>
      </c>
      <c r="C73" s="6"/>
      <c r="E73" s="17">
        <f>SUMIFS('CFR data'!BG:BG,'CFR data'!$A:$A,Report!$B$4)</f>
        <v>5503680.4099999992</v>
      </c>
      <c r="G73" s="17"/>
      <c r="I73" s="17"/>
    </row>
    <row r="74" spans="1:10" x14ac:dyDescent="0.25">
      <c r="A74" s="8" t="s">
        <v>139</v>
      </c>
      <c r="B74" s="9" t="s">
        <v>140</v>
      </c>
      <c r="C74" s="6"/>
      <c r="E74" s="17">
        <f>SUMIFS('CFR data'!BH:BH,'CFR data'!$A:$A,Report!$B$4)</f>
        <v>1006352.95</v>
      </c>
      <c r="G74" s="17"/>
      <c r="I74" s="17"/>
    </row>
    <row r="75" spans="1:10" x14ac:dyDescent="0.25">
      <c r="A75" s="8" t="s">
        <v>50</v>
      </c>
      <c r="B75" s="6" t="s">
        <v>129</v>
      </c>
      <c r="C75" s="6"/>
      <c r="E75" s="17">
        <f>SUMIFS('CFR data'!BI:BI,'CFR data'!$A:$A,Report!$B$4)</f>
        <v>1500</v>
      </c>
      <c r="G75" s="17"/>
      <c r="I75" s="17"/>
    </row>
    <row r="76" spans="1:10" x14ac:dyDescent="0.25">
      <c r="A76" s="8" t="s">
        <v>51</v>
      </c>
      <c r="B76" s="6" t="s">
        <v>130</v>
      </c>
      <c r="C76" s="6"/>
      <c r="E76" s="17">
        <f>SUMIFS('CFR data'!BJ:BJ,'CFR data'!$A:$A,Report!$B$4)</f>
        <v>166025.60000000001</v>
      </c>
      <c r="G76" s="17"/>
      <c r="I76" s="17"/>
    </row>
    <row r="77" spans="1:10" x14ac:dyDescent="0.25">
      <c r="A77" s="8" t="s">
        <v>52</v>
      </c>
      <c r="B77" s="6" t="s">
        <v>701</v>
      </c>
      <c r="C77" s="6"/>
      <c r="E77" s="17">
        <f>SUMIFS('CFR data'!BK:BK,'CFR data'!$A:$A,Report!$B$4)</f>
        <v>1798710.1499999992</v>
      </c>
      <c r="G77" s="17"/>
      <c r="I77" s="17"/>
    </row>
    <row r="78" spans="1:10" x14ac:dyDescent="0.25">
      <c r="A78" s="8" t="s">
        <v>53</v>
      </c>
      <c r="B78" s="9" t="s">
        <v>702</v>
      </c>
      <c r="C78" s="6"/>
      <c r="E78" s="17">
        <f>SUMIFS('CFR data'!BL:BL,'CFR data'!$A:$A,Report!$B$4)</f>
        <v>127618.83000000002</v>
      </c>
      <c r="G78" s="17"/>
      <c r="I78" s="17"/>
      <c r="J78" s="17"/>
    </row>
    <row r="79" spans="1:10" s="1" customFormat="1" ht="13.8" x14ac:dyDescent="0.25">
      <c r="A79" s="11"/>
      <c r="B79" s="37" t="s">
        <v>131</v>
      </c>
      <c r="C79" s="37"/>
      <c r="E79" s="2"/>
      <c r="F79" s="18">
        <f>SUM(E40:E78)</f>
        <v>359077282.61999989</v>
      </c>
      <c r="H79" s="25"/>
      <c r="I79" s="17"/>
      <c r="J79" s="19"/>
    </row>
    <row r="80" spans="1:10" x14ac:dyDescent="0.25">
      <c r="A80" s="6"/>
      <c r="B80" s="6"/>
      <c r="C80" s="6"/>
      <c r="I80" s="17"/>
      <c r="J80" s="17"/>
    </row>
    <row r="81" spans="1:10" x14ac:dyDescent="0.25">
      <c r="A81" s="44" t="s">
        <v>4</v>
      </c>
      <c r="B81" s="44"/>
      <c r="C81" s="44"/>
      <c r="I81" s="17"/>
    </row>
    <row r="82" spans="1:10" x14ac:dyDescent="0.25">
      <c r="A82" s="6"/>
      <c r="B82" s="6"/>
      <c r="C82" s="6"/>
      <c r="I82" s="17"/>
      <c r="J82" s="17"/>
    </row>
    <row r="83" spans="1:10" x14ac:dyDescent="0.25">
      <c r="A83" s="8" t="s">
        <v>54</v>
      </c>
      <c r="B83" s="6" t="s">
        <v>4</v>
      </c>
      <c r="C83" s="6"/>
      <c r="E83" s="17">
        <f>SUMIFS('CFR data'!BM:BM,'CFR data'!$A:$A,Report!$B$4)</f>
        <v>1820536.5599999989</v>
      </c>
      <c r="I83" s="17"/>
    </row>
    <row r="84" spans="1:10" x14ac:dyDescent="0.25">
      <c r="A84" s="8" t="s">
        <v>55</v>
      </c>
      <c r="B84" s="9" t="s">
        <v>137</v>
      </c>
      <c r="C84" s="6"/>
      <c r="E84" s="17">
        <f>SUMIFS('CFR data'!BN:BN,'CFR data'!$A:$A,Report!$B$4)</f>
        <v>0</v>
      </c>
      <c r="I84" s="17"/>
    </row>
    <row r="85" spans="1:10" x14ac:dyDescent="0.25">
      <c r="A85" s="8" t="s">
        <v>56</v>
      </c>
      <c r="B85" s="6" t="s">
        <v>130</v>
      </c>
      <c r="C85" s="6"/>
      <c r="E85" s="17">
        <f>SUMIFS('CFR data'!BO:BO,'CFR data'!$A:$A,Report!$B$4)</f>
        <v>116025.60000000001</v>
      </c>
      <c r="I85" s="17"/>
    </row>
    <row r="86" spans="1:10" x14ac:dyDescent="0.25">
      <c r="A86" s="6"/>
      <c r="B86" s="6"/>
      <c r="C86" s="6"/>
      <c r="I86" s="17"/>
    </row>
    <row r="87" spans="1:10" x14ac:dyDescent="0.25">
      <c r="A87" s="44" t="s">
        <v>5</v>
      </c>
      <c r="B87" s="44"/>
      <c r="C87" s="44"/>
      <c r="I87" s="17"/>
    </row>
    <row r="88" spans="1:10" x14ac:dyDescent="0.25">
      <c r="A88" s="6"/>
      <c r="B88" s="6"/>
      <c r="C88" s="6"/>
      <c r="I88" s="17"/>
    </row>
    <row r="89" spans="1:10" x14ac:dyDescent="0.25">
      <c r="A89" s="8" t="s">
        <v>58</v>
      </c>
      <c r="B89" s="6" t="s">
        <v>703</v>
      </c>
      <c r="C89" s="6"/>
      <c r="E89" s="17">
        <f>SUMIFS('CFR data'!BQ:BQ,'CFR data'!$A:$A,Report!$B$4)</f>
        <v>0</v>
      </c>
      <c r="I89" s="17"/>
    </row>
    <row r="90" spans="1:10" x14ac:dyDescent="0.25">
      <c r="A90" s="8" t="s">
        <v>59</v>
      </c>
      <c r="B90" s="6" t="s">
        <v>132</v>
      </c>
      <c r="C90" s="6"/>
      <c r="E90" s="17">
        <f>SUMIFS('CFR data'!BR:BR,'CFR data'!$A:$A,Report!$B$4)</f>
        <v>1348761.5099999995</v>
      </c>
      <c r="I90" s="17"/>
    </row>
    <row r="91" spans="1:10" x14ac:dyDescent="0.25">
      <c r="A91" s="8" t="s">
        <v>60</v>
      </c>
      <c r="B91" s="6" t="s">
        <v>133</v>
      </c>
      <c r="C91" s="6"/>
      <c r="E91" s="17">
        <f>SUMIFS('CFR data'!BS:BS,'CFR data'!$A:$A,Report!$B$4)</f>
        <v>401363.26</v>
      </c>
      <c r="I91" s="17"/>
    </row>
    <row r="92" spans="1:10" x14ac:dyDescent="0.25">
      <c r="A92" s="8" t="s">
        <v>729</v>
      </c>
      <c r="B92" s="6" t="s">
        <v>736</v>
      </c>
      <c r="C92" s="6"/>
      <c r="E92" s="17">
        <f>SUMIFS('CFR data'!BT:BT,'CFR data'!$A:$A,Report!$B$4)</f>
        <v>56056.39</v>
      </c>
      <c r="I92" s="17"/>
    </row>
    <row r="93" spans="1:10" x14ac:dyDescent="0.25">
      <c r="A93" s="8" t="s">
        <v>730</v>
      </c>
      <c r="B93" s="6" t="s">
        <v>737</v>
      </c>
      <c r="C93" s="6"/>
      <c r="D93" s="20"/>
      <c r="E93" s="17">
        <f>SUMIFS('CFR data'!BU:BU,'CFR data'!$A:$A,Report!$B$4)</f>
        <v>23087.64</v>
      </c>
      <c r="I93" s="17"/>
    </row>
    <row r="94" spans="1:10" x14ac:dyDescent="0.25">
      <c r="A94" s="8" t="s">
        <v>731</v>
      </c>
      <c r="B94" s="6" t="s">
        <v>739</v>
      </c>
      <c r="C94" s="6"/>
      <c r="D94" s="20"/>
      <c r="E94" s="17">
        <f>SUMIFS('CFR data'!BV:BV,'CFR data'!$A:$A,Report!$B$4)</f>
        <v>1032.3</v>
      </c>
      <c r="I94" s="17"/>
    </row>
    <row r="95" spans="1:10" x14ac:dyDescent="0.25">
      <c r="A95" s="8" t="s">
        <v>732</v>
      </c>
      <c r="B95" s="6" t="s">
        <v>740</v>
      </c>
      <c r="C95" s="6"/>
      <c r="D95" s="20"/>
      <c r="E95" s="17">
        <f>SUMIFS('CFR data'!BW:BW,'CFR data'!$A:$A,Report!$B$4)</f>
        <v>857677.93</v>
      </c>
      <c r="I95" s="17"/>
    </row>
    <row r="96" spans="1:10" x14ac:dyDescent="0.25">
      <c r="A96" s="8" t="s">
        <v>733</v>
      </c>
      <c r="B96" s="6" t="s">
        <v>741</v>
      </c>
      <c r="C96" s="6"/>
      <c r="D96" s="20"/>
      <c r="E96" s="17">
        <f>SUMIFS('CFR data'!BX:BX,'CFR data'!$A:$A,Report!$B$4)</f>
        <v>20616.740000000002</v>
      </c>
      <c r="I96" s="17"/>
    </row>
    <row r="97" spans="1:9" x14ac:dyDescent="0.25">
      <c r="A97" s="6"/>
      <c r="B97" s="6"/>
      <c r="C97" s="6"/>
      <c r="I97" s="17"/>
    </row>
    <row r="98" spans="1:9" x14ac:dyDescent="0.25">
      <c r="A98" s="44" t="s">
        <v>134</v>
      </c>
      <c r="B98" s="44"/>
      <c r="C98" s="44"/>
      <c r="I98" s="17"/>
    </row>
    <row r="99" spans="1:9" x14ac:dyDescent="0.25">
      <c r="A99" s="6"/>
      <c r="B99" s="6"/>
      <c r="C99" s="6"/>
      <c r="I99" s="17"/>
    </row>
    <row r="100" spans="1:9" x14ac:dyDescent="0.25">
      <c r="A100" s="8" t="s">
        <v>61</v>
      </c>
      <c r="B100" s="9" t="s">
        <v>705</v>
      </c>
      <c r="C100" s="6"/>
      <c r="E100" s="17">
        <f>SUMIFS('CFR data'!BY:BY,'CFR data'!$A:$A,Report!$B$4)</f>
        <v>0</v>
      </c>
      <c r="I100" s="17"/>
    </row>
    <row r="101" spans="1:9" x14ac:dyDescent="0.25">
      <c r="A101" s="8" t="s">
        <v>62</v>
      </c>
      <c r="B101" s="9" t="s">
        <v>706</v>
      </c>
      <c r="C101" s="6"/>
      <c r="E101" s="17">
        <f>SUMIFS('CFR data'!BZ:BZ,'CFR data'!$A:$A,Report!$B$4)</f>
        <v>27649521.779999997</v>
      </c>
      <c r="I101" s="17"/>
    </row>
    <row r="102" spans="1:9" x14ac:dyDescent="0.25">
      <c r="A102" s="8" t="s">
        <v>63</v>
      </c>
      <c r="B102" s="6" t="s">
        <v>135</v>
      </c>
      <c r="C102" s="6"/>
      <c r="E102" s="17">
        <f>SUMIFS('CFR data'!CA:CA,'CFR data'!$A:$A,Report!$B$4)</f>
        <v>3773858.0000000009</v>
      </c>
      <c r="I102" s="17"/>
    </row>
    <row r="103" spans="1:9" x14ac:dyDescent="0.25">
      <c r="A103" s="8" t="s">
        <v>64</v>
      </c>
      <c r="B103" s="6" t="s">
        <v>136</v>
      </c>
      <c r="C103" s="6"/>
      <c r="E103" s="17">
        <f>SUMIFS('CFR data'!CB:CB,'CFR data'!$A:$A,Report!$B$4)</f>
        <v>595028.49</v>
      </c>
      <c r="I103" s="17"/>
    </row>
    <row r="104" spans="1:9" x14ac:dyDescent="0.25">
      <c r="A104" s="8" t="s">
        <v>65</v>
      </c>
      <c r="B104" s="10" t="s">
        <v>704</v>
      </c>
      <c r="C104" s="6"/>
      <c r="E104" s="17">
        <f>SUMIFS('CFR data'!CC:CC,'CFR data'!$A:$A,Report!$B$4)</f>
        <v>2485208.0599999996</v>
      </c>
      <c r="I104" s="17"/>
    </row>
    <row r="105" spans="1:9" x14ac:dyDescent="0.25">
      <c r="A105" s="8" t="s">
        <v>707</v>
      </c>
      <c r="B105" s="10" t="s">
        <v>708</v>
      </c>
      <c r="C105" s="6"/>
      <c r="E105" s="17">
        <f>SUMIFS('CFR data'!CD:CD,'CFR data'!$A:$A,Report!$B$4)</f>
        <v>0</v>
      </c>
      <c r="I105" s="17"/>
    </row>
    <row r="106" spans="1:9" x14ac:dyDescent="0.25">
      <c r="A106" s="6"/>
      <c r="B106" s="6"/>
      <c r="C106" s="6"/>
    </row>
    <row r="107" spans="1:9" x14ac:dyDescent="0.25">
      <c r="A107" s="6"/>
      <c r="B107" s="6"/>
      <c r="C107" s="6"/>
    </row>
    <row r="108" spans="1:9" x14ac:dyDescent="0.25">
      <c r="A108" s="26" t="s">
        <v>709</v>
      </c>
      <c r="B108" s="6"/>
      <c r="C108" s="6"/>
    </row>
    <row r="109" spans="1:9" x14ac:dyDescent="0.25">
      <c r="A109" s="6"/>
      <c r="B109" s="6"/>
      <c r="C109" s="6"/>
    </row>
  </sheetData>
  <mergeCells count="5">
    <mergeCell ref="A87:C87"/>
    <mergeCell ref="A98:C98"/>
    <mergeCell ref="A15:C15"/>
    <mergeCell ref="A38:C38"/>
    <mergeCell ref="A81:C81"/>
  </mergeCells>
  <pageMargins left="0.7" right="0.7" top="0.75" bottom="0.75" header="0.3" footer="0.3"/>
  <pageSetup paperSize="9" scale="75" orientation="portrait" r:id="rId1"/>
  <headerFooter>
    <oddFooter>&amp;C_x000D_&amp;1#&amp;"Calibri"&amp;10&amp;K000000 CONTROLLED</oddFooter>
  </headerFooter>
  <rowBreaks count="2" manualBreakCount="2">
    <brk id="37" max="16383" man="1"/>
    <brk id="8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268"/>
  <sheetViews>
    <sheetView workbookViewId="0">
      <pane xSplit="1" ySplit="3" topLeftCell="B138" activePane="bottomRight" state="frozen"/>
      <selection activeCell="B152" sqref="B152"/>
      <selection pane="topRight" activeCell="B152" sqref="B152"/>
      <selection pane="bottomLeft" activeCell="B152" sqref="B152"/>
      <selection pane="bottomRight" activeCell="B152" sqref="B152"/>
    </sheetView>
  </sheetViews>
  <sheetFormatPr defaultColWidth="9.109375" defaultRowHeight="13.2" x14ac:dyDescent="0.25"/>
  <cols>
    <col min="1" max="1" width="7" style="2" customWidth="1"/>
    <col min="2" max="2" width="11.5546875" style="2" bestFit="1" customWidth="1"/>
    <col min="3" max="3" width="56.33203125" style="2" bestFit="1" customWidth="1"/>
    <col min="4" max="4" width="12.6640625" style="2" bestFit="1" customWidth="1"/>
    <col min="5" max="6" width="11.6640625" style="2" bestFit="1" customWidth="1"/>
    <col min="7" max="7" width="13.88671875" style="2" customWidth="1"/>
    <col min="8" max="8" width="11.6640625" style="2" bestFit="1" customWidth="1"/>
    <col min="9" max="9" width="12.6640625" style="2" customWidth="1"/>
    <col min="10" max="10" width="8.109375" style="2" bestFit="1" customWidth="1"/>
    <col min="11" max="11" width="12.6640625" style="2" customWidth="1"/>
    <col min="12" max="12" width="11.6640625" style="2" bestFit="1" customWidth="1"/>
    <col min="13" max="14" width="10.109375" style="2" bestFit="1" customWidth="1"/>
    <col min="15" max="17" width="11.6640625" style="2" customWidth="1"/>
    <col min="18" max="18" width="10.109375" style="2" bestFit="1" customWidth="1"/>
    <col min="19" max="19" width="11.6640625" style="2" bestFit="1" customWidth="1"/>
    <col min="20" max="22" width="8.109375" style="2" bestFit="1" customWidth="1"/>
    <col min="23" max="23" width="11.6640625" style="2" customWidth="1"/>
    <col min="24" max="24" width="9.109375" style="2" bestFit="1" customWidth="1"/>
    <col min="25" max="25" width="11.6640625" style="2" bestFit="1" customWidth="1"/>
    <col min="26" max="26" width="13.88671875" style="2" bestFit="1" customWidth="1"/>
    <col min="27" max="27" width="11.6640625" style="2" bestFit="1" customWidth="1"/>
    <col min="28" max="28" width="12.6640625" style="2" bestFit="1" customWidth="1"/>
    <col min="29" max="29" width="11.6640625" style="2" customWidth="1"/>
    <col min="30" max="30" width="12.6640625" style="2" customWidth="1"/>
    <col min="31" max="31" width="10.109375" style="2" bestFit="1" customWidth="1"/>
    <col min="32" max="32" width="11.6640625" style="2" bestFit="1" customWidth="1"/>
    <col min="33" max="33" width="11.6640625" style="2" customWidth="1"/>
    <col min="34" max="34" width="10.109375" style="2" bestFit="1" customWidth="1"/>
    <col min="35" max="35" width="11.6640625" style="2" customWidth="1"/>
    <col min="36" max="36" width="10.109375" style="2" bestFit="1" customWidth="1"/>
    <col min="37" max="37" width="11.6640625" style="2" customWidth="1"/>
    <col min="38" max="38" width="10.109375" style="2" customWidth="1"/>
    <col min="39" max="39" width="11.6640625" style="2" customWidth="1"/>
    <col min="40" max="40" width="11.6640625" style="2" bestFit="1" customWidth="1"/>
    <col min="41" max="43" width="11.6640625" style="2" customWidth="1"/>
    <col min="44" max="44" width="12.6640625" style="2" bestFit="1" customWidth="1"/>
    <col min="45" max="45" width="10.109375" style="2" bestFit="1" customWidth="1"/>
    <col min="46" max="46" width="10" style="2" bestFit="1" customWidth="1"/>
    <col min="47" max="47" width="11.6640625" style="2" customWidth="1"/>
    <col min="48" max="48" width="10" style="2" bestFit="1" customWidth="1"/>
    <col min="49" max="49" width="12" style="2" bestFit="1" customWidth="1"/>
    <col min="50" max="52" width="10.109375" style="2" bestFit="1" customWidth="1"/>
    <col min="53" max="55" width="11.6640625" style="2" customWidth="1"/>
    <col min="56" max="56" width="12.6640625" style="2" bestFit="1" customWidth="1"/>
    <col min="57" max="60" width="11.6640625" style="2" bestFit="1" customWidth="1"/>
    <col min="61" max="61" width="8.6640625" style="2" bestFit="1" customWidth="1"/>
    <col min="62" max="62" width="10.109375" style="2" bestFit="1" customWidth="1"/>
    <col min="63" max="63" width="11.6640625" style="2" bestFit="1" customWidth="1"/>
    <col min="64" max="64" width="10.109375" style="2" bestFit="1" customWidth="1"/>
    <col min="65" max="65" width="11.6640625" style="2" bestFit="1" customWidth="1"/>
    <col min="66" max="66" width="9.44140625" style="2" bestFit="1" customWidth="1"/>
    <col min="67" max="67" width="10.109375" style="2" customWidth="1"/>
    <col min="68" max="68" width="15.5546875" style="2" bestFit="1" customWidth="1"/>
    <col min="69" max="69" width="10" style="2" bestFit="1" customWidth="1"/>
    <col min="70" max="70" width="11.6640625" style="2" bestFit="1" customWidth="1"/>
    <col min="71" max="71" width="10.109375" style="2" bestFit="1" customWidth="1"/>
    <col min="72" max="74" width="11.33203125" style="2" bestFit="1" customWidth="1"/>
    <col min="75" max="75" width="10.109375" style="2" bestFit="1" customWidth="1"/>
    <col min="76" max="76" width="9.109375" style="2"/>
    <col min="77" max="77" width="4.5546875" style="2" bestFit="1" customWidth="1"/>
    <col min="78" max="78" width="12.6640625" style="2" bestFit="1" customWidth="1"/>
    <col min="79" max="79" width="11.6640625" style="2" bestFit="1" customWidth="1"/>
    <col min="80" max="80" width="10.109375" style="2" bestFit="1" customWidth="1"/>
    <col min="81" max="81" width="11.6640625" style="2" bestFit="1" customWidth="1"/>
    <col min="82" max="82" width="4.5546875" style="2" bestFit="1" customWidth="1"/>
    <col min="83" max="83" width="17" style="2" bestFit="1" customWidth="1"/>
    <col min="84" max="16384" width="9.109375" style="2"/>
  </cols>
  <sheetData>
    <row r="1" spans="1:82" ht="14.25" customHeight="1" x14ac:dyDescent="0.3">
      <c r="A1" s="32" t="s">
        <v>715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82" ht="12.75" customHeight="1" x14ac:dyDescent="0.3">
      <c r="A2" s="48" t="s">
        <v>74</v>
      </c>
      <c r="B2" s="49"/>
      <c r="C2" s="49"/>
      <c r="D2" s="45" t="s">
        <v>1</v>
      </c>
      <c r="E2" s="46"/>
      <c r="F2" s="46"/>
      <c r="G2" s="50" t="s">
        <v>2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2"/>
      <c r="Z2" s="53" t="s">
        <v>3</v>
      </c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5"/>
      <c r="BM2" s="47" t="s">
        <v>4</v>
      </c>
      <c r="BN2" s="56"/>
      <c r="BO2" s="56"/>
      <c r="BP2" s="56" t="s">
        <v>5</v>
      </c>
      <c r="BQ2" s="56"/>
      <c r="BR2" s="56"/>
      <c r="BS2" s="56"/>
      <c r="BT2" s="56"/>
      <c r="BU2" s="56"/>
      <c r="BV2" s="56"/>
      <c r="BW2" s="56"/>
      <c r="BX2" s="56"/>
      <c r="BY2" s="45" t="s">
        <v>6</v>
      </c>
      <c r="BZ2" s="46"/>
      <c r="CA2" s="46"/>
      <c r="CB2" s="46"/>
      <c r="CC2" s="46"/>
      <c r="CD2" s="47"/>
    </row>
    <row r="3" spans="1:82" ht="39.6" x14ac:dyDescent="0.25">
      <c r="A3" s="4" t="s">
        <v>0</v>
      </c>
      <c r="B3" s="4" t="s">
        <v>75</v>
      </c>
      <c r="C3" s="4" t="s">
        <v>76</v>
      </c>
      <c r="D3" s="35" t="s">
        <v>686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684</v>
      </c>
      <c r="O3" s="35" t="s">
        <v>685</v>
      </c>
      <c r="P3" s="35" t="s">
        <v>16</v>
      </c>
      <c r="Q3" s="35" t="s">
        <v>17</v>
      </c>
      <c r="R3" s="35" t="s">
        <v>18</v>
      </c>
      <c r="S3" s="35" t="s">
        <v>19</v>
      </c>
      <c r="T3" s="35" t="s">
        <v>20</v>
      </c>
      <c r="U3" s="35" t="s">
        <v>21</v>
      </c>
      <c r="V3" s="35" t="s">
        <v>22</v>
      </c>
      <c r="W3" s="35" t="s">
        <v>23</v>
      </c>
      <c r="X3" s="35" t="s">
        <v>690</v>
      </c>
      <c r="Y3" s="36" t="s">
        <v>691</v>
      </c>
      <c r="Z3" s="35" t="s">
        <v>24</v>
      </c>
      <c r="AA3" s="35" t="s">
        <v>25</v>
      </c>
      <c r="AB3" s="35" t="s">
        <v>26</v>
      </c>
      <c r="AC3" s="35" t="s">
        <v>27</v>
      </c>
      <c r="AD3" s="35" t="s">
        <v>28</v>
      </c>
      <c r="AE3" s="35" t="s">
        <v>29</v>
      </c>
      <c r="AF3" s="35" t="s">
        <v>30</v>
      </c>
      <c r="AG3" s="35" t="s">
        <v>31</v>
      </c>
      <c r="AH3" s="35" t="s">
        <v>32</v>
      </c>
      <c r="AI3" s="35" t="s">
        <v>33</v>
      </c>
      <c r="AJ3" s="35" t="s">
        <v>34</v>
      </c>
      <c r="AK3" s="35" t="s">
        <v>35</v>
      </c>
      <c r="AL3" s="35" t="s">
        <v>36</v>
      </c>
      <c r="AM3" s="35" t="s">
        <v>37</v>
      </c>
      <c r="AN3" s="35" t="s">
        <v>38</v>
      </c>
      <c r="AO3" s="35" t="s">
        <v>39</v>
      </c>
      <c r="AP3" s="35" t="s">
        <v>40</v>
      </c>
      <c r="AQ3" s="35" t="s">
        <v>41</v>
      </c>
      <c r="AR3" s="35" t="s">
        <v>42</v>
      </c>
      <c r="AS3" s="35" t="s">
        <v>722</v>
      </c>
      <c r="AT3" s="35" t="s">
        <v>723</v>
      </c>
      <c r="AU3" s="35" t="s">
        <v>724</v>
      </c>
      <c r="AV3" s="35" t="s">
        <v>725</v>
      </c>
      <c r="AW3" s="35" t="s">
        <v>726</v>
      </c>
      <c r="AX3" s="35" t="s">
        <v>727</v>
      </c>
      <c r="AY3" s="35" t="s">
        <v>728</v>
      </c>
      <c r="AZ3" s="35" t="s">
        <v>43</v>
      </c>
      <c r="BA3" s="35" t="s">
        <v>44</v>
      </c>
      <c r="BB3" s="35" t="s">
        <v>45</v>
      </c>
      <c r="BC3" s="35" t="s">
        <v>46</v>
      </c>
      <c r="BD3" s="35" t="s">
        <v>47</v>
      </c>
      <c r="BE3" s="35" t="s">
        <v>48</v>
      </c>
      <c r="BF3" s="35" t="s">
        <v>49</v>
      </c>
      <c r="BG3" s="35" t="s">
        <v>138</v>
      </c>
      <c r="BH3" s="35" t="s">
        <v>139</v>
      </c>
      <c r="BI3" s="35" t="s">
        <v>50</v>
      </c>
      <c r="BJ3" s="35" t="s">
        <v>51</v>
      </c>
      <c r="BK3" s="35" t="s">
        <v>52</v>
      </c>
      <c r="BL3" s="35" t="s">
        <v>53</v>
      </c>
      <c r="BM3" s="35" t="s">
        <v>54</v>
      </c>
      <c r="BN3" s="35" t="s">
        <v>55</v>
      </c>
      <c r="BO3" s="35" t="s">
        <v>56</v>
      </c>
      <c r="BP3" s="35" t="s">
        <v>57</v>
      </c>
      <c r="BQ3" s="35" t="s">
        <v>58</v>
      </c>
      <c r="BR3" s="35" t="s">
        <v>59</v>
      </c>
      <c r="BS3" s="35" t="s">
        <v>60</v>
      </c>
      <c r="BT3" s="35" t="s">
        <v>729</v>
      </c>
      <c r="BU3" s="35" t="s">
        <v>730</v>
      </c>
      <c r="BV3" s="35" t="s">
        <v>731</v>
      </c>
      <c r="BW3" s="35" t="s">
        <v>732</v>
      </c>
      <c r="BX3" s="35" t="s">
        <v>733</v>
      </c>
      <c r="BY3" s="35" t="s">
        <v>61</v>
      </c>
      <c r="BZ3" s="35" t="s">
        <v>62</v>
      </c>
      <c r="CA3" s="35" t="s">
        <v>63</v>
      </c>
      <c r="CB3" s="35" t="s">
        <v>64</v>
      </c>
      <c r="CC3" s="35" t="s">
        <v>65</v>
      </c>
      <c r="CD3" s="35" t="s">
        <v>707</v>
      </c>
    </row>
    <row r="4" spans="1:82" ht="14.4" x14ac:dyDescent="0.3">
      <c r="A4" s="29">
        <v>1001</v>
      </c>
      <c r="B4" s="2" t="str">
        <f>_xlfn.XLOOKUP(A4,'Schools lookup'!A:A,'Schools lookup'!B:B)</f>
        <v>CIN1001</v>
      </c>
      <c r="C4" s="2" t="str">
        <f>_xlfn.XLOOKUP(A4,'Schools lookup'!A:A,'Schools lookup'!C:C)</f>
        <v>Hadfield Nursery School</v>
      </c>
      <c r="D4" s="3">
        <v>19771.18</v>
      </c>
      <c r="E4" s="3">
        <v>-15357.48</v>
      </c>
      <c r="F4" s="3">
        <v>24927.769999999997</v>
      </c>
      <c r="G4" s="3">
        <v>545612.88</v>
      </c>
      <c r="H4" s="3">
        <v>0</v>
      </c>
      <c r="I4" s="3">
        <v>2743.5</v>
      </c>
      <c r="J4" s="3">
        <v>0</v>
      </c>
      <c r="K4" s="3">
        <v>0</v>
      </c>
      <c r="L4" s="3">
        <v>12884.84</v>
      </c>
      <c r="M4" s="3">
        <v>0</v>
      </c>
      <c r="N4" s="3">
        <v>0</v>
      </c>
      <c r="O4" s="3">
        <v>31299.019999999997</v>
      </c>
      <c r="P4" s="3">
        <v>17000.840000000004</v>
      </c>
      <c r="Q4" s="3">
        <v>1807.0500000000002</v>
      </c>
      <c r="R4" s="3">
        <v>2195.52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123698.77000000003</v>
      </c>
      <c r="AA4" s="3">
        <v>6280.53</v>
      </c>
      <c r="AB4">
        <v>305192.9200000001</v>
      </c>
      <c r="AC4">
        <v>6443.86</v>
      </c>
      <c r="AD4">
        <v>38555.020000000004</v>
      </c>
      <c r="AE4">
        <v>405.69999999999993</v>
      </c>
      <c r="AF4">
        <v>19380.089999999993</v>
      </c>
      <c r="AG4">
        <v>4827.5900000000011</v>
      </c>
      <c r="AH4">
        <v>1687.19</v>
      </c>
      <c r="AI4">
        <v>5711.19</v>
      </c>
      <c r="AJ4">
        <v>725.54</v>
      </c>
      <c r="AK4">
        <v>305.89999999999964</v>
      </c>
      <c r="AL4">
        <v>3015.83</v>
      </c>
      <c r="AM4">
        <v>17975.349999999999</v>
      </c>
      <c r="AN4">
        <v>3470.6899999999996</v>
      </c>
      <c r="AO4">
        <v>5368.81</v>
      </c>
      <c r="AP4">
        <v>11352.25</v>
      </c>
      <c r="AQ4">
        <v>4024.8599999999997</v>
      </c>
      <c r="AR4">
        <v>11270.66999999998</v>
      </c>
      <c r="AS4">
        <v>2241.16</v>
      </c>
      <c r="AT4">
        <v>0</v>
      </c>
      <c r="AU4">
        <v>0</v>
      </c>
      <c r="AV4">
        <v>0</v>
      </c>
      <c r="AW4">
        <v>-872</v>
      </c>
      <c r="AX4">
        <v>0</v>
      </c>
      <c r="AY4">
        <v>0</v>
      </c>
      <c r="AZ4">
        <v>0</v>
      </c>
      <c r="BA4">
        <v>5010.1499999999996</v>
      </c>
      <c r="BB4">
        <v>3342.76</v>
      </c>
      <c r="BC4" s="3">
        <v>12301</v>
      </c>
      <c r="BD4" s="3">
        <v>22397.119999999995</v>
      </c>
      <c r="BE4" s="3">
        <v>1905.01</v>
      </c>
      <c r="BF4" s="3">
        <v>7695.84</v>
      </c>
      <c r="BG4" s="3">
        <v>12992.289999999997</v>
      </c>
      <c r="BH4" s="3">
        <v>0</v>
      </c>
      <c r="BI4" s="3">
        <v>0</v>
      </c>
      <c r="BJ4" s="3">
        <v>0</v>
      </c>
      <c r="BK4" s="3">
        <v>4830.5600000000013</v>
      </c>
      <c r="BL4" s="3">
        <v>0</v>
      </c>
      <c r="BM4" s="3">
        <v>4883.3500000000004</v>
      </c>
      <c r="BN4" s="3">
        <v>0</v>
      </c>
      <c r="BO4" s="3">
        <v>0</v>
      </c>
      <c r="BP4" s="3">
        <v>1</v>
      </c>
      <c r="BQ4" s="3">
        <v>0</v>
      </c>
      <c r="BR4" s="3">
        <v>10592.470000000001</v>
      </c>
      <c r="BS4" s="3">
        <v>-0.49</v>
      </c>
      <c r="BT4" s="3">
        <v>0</v>
      </c>
      <c r="BU4" s="3">
        <v>0</v>
      </c>
      <c r="BV4" s="3">
        <v>0</v>
      </c>
      <c r="BW4" s="3">
        <v>2863.65</v>
      </c>
      <c r="BX4" s="2">
        <v>0</v>
      </c>
      <c r="BY4" s="2">
        <v>0</v>
      </c>
      <c r="BZ4" s="2">
        <v>-3391.4799999999996</v>
      </c>
      <c r="CA4" s="2">
        <v>5536.53</v>
      </c>
      <c r="CB4" s="2">
        <v>10818.96</v>
      </c>
      <c r="CC4" s="2">
        <v>-20188.04</v>
      </c>
      <c r="CD4" s="2">
        <v>0</v>
      </c>
    </row>
    <row r="5" spans="1:82" ht="14.4" x14ac:dyDescent="0.3">
      <c r="A5" s="29">
        <v>1002</v>
      </c>
      <c r="B5" s="2" t="str">
        <f>_xlfn.XLOOKUP(A5,'Schools lookup'!A:A,'Schools lookup'!B:B)</f>
        <v>CIN1002</v>
      </c>
      <c r="C5" s="2" t="str">
        <f>_xlfn.XLOOKUP(A5,'Schools lookup'!A:A,'Schools lookup'!C:C)</f>
        <v>Gamesley Early Excellence Centre</v>
      </c>
      <c r="D5" s="3">
        <v>-31614.57</v>
      </c>
      <c r="E5" s="3">
        <v>59966.49</v>
      </c>
      <c r="F5" s="3">
        <v>17020.62</v>
      </c>
      <c r="G5" s="3">
        <v>293382.19</v>
      </c>
      <c r="H5" s="3">
        <v>0</v>
      </c>
      <c r="I5" s="3">
        <v>11134.94</v>
      </c>
      <c r="J5" s="3">
        <v>0</v>
      </c>
      <c r="K5" s="3">
        <v>0</v>
      </c>
      <c r="L5" s="3">
        <v>6006.78</v>
      </c>
      <c r="M5" s="3">
        <v>0</v>
      </c>
      <c r="N5" s="3">
        <v>0</v>
      </c>
      <c r="O5" s="3">
        <v>3958.8500000000004</v>
      </c>
      <c r="P5" s="3">
        <v>2021.5</v>
      </c>
      <c r="Q5" s="3">
        <v>300.39</v>
      </c>
      <c r="R5" s="3">
        <v>126.28</v>
      </c>
      <c r="S5" s="3">
        <v>315.22000000000008</v>
      </c>
      <c r="T5" s="3">
        <v>0</v>
      </c>
      <c r="U5" s="3">
        <v>0</v>
      </c>
      <c r="V5" s="3">
        <v>0</v>
      </c>
      <c r="W5" s="3">
        <v>10428.73</v>
      </c>
      <c r="X5" s="3">
        <v>0</v>
      </c>
      <c r="Y5" s="3">
        <v>0</v>
      </c>
      <c r="Z5" s="3">
        <v>63167.670000000013</v>
      </c>
      <c r="AA5" s="3">
        <v>5834.25</v>
      </c>
      <c r="AB5">
        <v>118084.91000000005</v>
      </c>
      <c r="AC5">
        <v>0</v>
      </c>
      <c r="AD5">
        <v>4647.3999999999996</v>
      </c>
      <c r="AE5">
        <v>0</v>
      </c>
      <c r="AF5">
        <v>4184.8500000000013</v>
      </c>
      <c r="AG5">
        <v>1001.41</v>
      </c>
      <c r="AH5">
        <v>0</v>
      </c>
      <c r="AI5">
        <v>3568.21</v>
      </c>
      <c r="AJ5">
        <v>416.45000000000005</v>
      </c>
      <c r="AK5">
        <v>873.06999999999971</v>
      </c>
      <c r="AL5">
        <v>0</v>
      </c>
      <c r="AM5">
        <v>143.78</v>
      </c>
      <c r="AN5">
        <v>0</v>
      </c>
      <c r="AO5">
        <v>0</v>
      </c>
      <c r="AP5">
        <v>8121.41</v>
      </c>
      <c r="AQ5">
        <v>0</v>
      </c>
      <c r="AR5">
        <v>10209.019999999999</v>
      </c>
      <c r="AS5">
        <v>0</v>
      </c>
      <c r="AT5">
        <v>0</v>
      </c>
      <c r="AU5">
        <v>875.30000000000007</v>
      </c>
      <c r="AV5">
        <v>0</v>
      </c>
      <c r="AW5">
        <v>0</v>
      </c>
      <c r="AX5">
        <v>0</v>
      </c>
      <c r="AY5">
        <v>0</v>
      </c>
      <c r="AZ5">
        <v>0</v>
      </c>
      <c r="BA5">
        <v>458.66999999999996</v>
      </c>
      <c r="BB5">
        <v>1324.5</v>
      </c>
      <c r="BC5" s="3">
        <v>58835</v>
      </c>
      <c r="BD5" s="3">
        <v>3845.309999999999</v>
      </c>
      <c r="BE5" s="3">
        <v>0</v>
      </c>
      <c r="BF5" s="3">
        <v>2866.67</v>
      </c>
      <c r="BG5" s="3">
        <v>11214.349999999999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4394.87</v>
      </c>
      <c r="BN5" s="3">
        <v>0</v>
      </c>
      <c r="BO5" s="3">
        <v>0</v>
      </c>
      <c r="BP5" s="3">
        <v>1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2">
        <v>0</v>
      </c>
      <c r="BY5" s="2">
        <v>0</v>
      </c>
      <c r="BZ5" s="2">
        <v>-14040.900000000001</v>
      </c>
      <c r="CA5" s="2">
        <v>21415.49</v>
      </c>
      <c r="CB5" s="2">
        <v>0</v>
      </c>
      <c r="CC5" s="2">
        <v>70395.22</v>
      </c>
      <c r="CD5" s="2">
        <v>0</v>
      </c>
    </row>
    <row r="6" spans="1:82" ht="14.4" x14ac:dyDescent="0.3">
      <c r="A6" s="29">
        <v>1012</v>
      </c>
      <c r="B6" s="2" t="str">
        <f>_xlfn.XLOOKUP(A6,'Schools lookup'!A:A,'Schools lookup'!B:B)</f>
        <v>CIN1012</v>
      </c>
      <c r="C6" s="2" t="str">
        <f>_xlfn.XLOOKUP(A6,'Schools lookup'!A:A,'Schools lookup'!C:C)</f>
        <v>New Mills Nursery School</v>
      </c>
      <c r="D6" s="3">
        <v>-7137.24</v>
      </c>
      <c r="E6" s="3">
        <v>2275</v>
      </c>
      <c r="F6" s="3">
        <v>27664.78</v>
      </c>
      <c r="G6" s="3">
        <v>289545.02</v>
      </c>
      <c r="H6" s="3">
        <v>0</v>
      </c>
      <c r="I6" s="3">
        <v>857.50999999999988</v>
      </c>
      <c r="J6" s="3">
        <v>0</v>
      </c>
      <c r="K6" s="3">
        <v>0</v>
      </c>
      <c r="L6" s="3">
        <v>4565.16</v>
      </c>
      <c r="M6" s="3">
        <v>0</v>
      </c>
      <c r="N6" s="3">
        <v>0</v>
      </c>
      <c r="O6" s="3">
        <v>12843.540000000005</v>
      </c>
      <c r="P6" s="3">
        <v>0</v>
      </c>
      <c r="Q6" s="3">
        <v>1408.31</v>
      </c>
      <c r="R6" s="3">
        <v>490.64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157153.62999999998</v>
      </c>
      <c r="AA6" s="3">
        <v>1006.8500000000001</v>
      </c>
      <c r="AB6">
        <v>41008.759999999995</v>
      </c>
      <c r="AC6">
        <v>0</v>
      </c>
      <c r="AD6">
        <v>29237.909999999993</v>
      </c>
      <c r="AE6">
        <v>0</v>
      </c>
      <c r="AF6">
        <v>0</v>
      </c>
      <c r="AG6">
        <v>965.05000000000007</v>
      </c>
      <c r="AH6">
        <v>808.95</v>
      </c>
      <c r="AI6">
        <v>2962.43</v>
      </c>
      <c r="AJ6">
        <v>1157.04</v>
      </c>
      <c r="AK6">
        <v>4064.06</v>
      </c>
      <c r="AL6">
        <v>490</v>
      </c>
      <c r="AM6">
        <v>14449.380000000006</v>
      </c>
      <c r="AN6">
        <v>1403.24</v>
      </c>
      <c r="AO6">
        <v>5815.4599999999991</v>
      </c>
      <c r="AP6">
        <v>2744.5</v>
      </c>
      <c r="AQ6">
        <v>1944.3700000000003</v>
      </c>
      <c r="AR6">
        <v>5750.47</v>
      </c>
      <c r="AS6">
        <v>2045.01</v>
      </c>
      <c r="AT6">
        <v>0</v>
      </c>
      <c r="AU6">
        <v>0</v>
      </c>
      <c r="AV6">
        <v>0</v>
      </c>
      <c r="AW6">
        <v>541.24</v>
      </c>
      <c r="AX6">
        <v>0</v>
      </c>
      <c r="AY6">
        <v>275</v>
      </c>
      <c r="AZ6">
        <v>0</v>
      </c>
      <c r="BA6">
        <v>2540.38</v>
      </c>
      <c r="BB6">
        <v>1259.7600000000002</v>
      </c>
      <c r="BC6" s="3">
        <v>240</v>
      </c>
      <c r="BD6" s="3">
        <v>0</v>
      </c>
      <c r="BE6" s="3">
        <v>-1.9539925233402755E-14</v>
      </c>
      <c r="BF6" s="3">
        <v>4537.09</v>
      </c>
      <c r="BG6" s="3">
        <v>12113.329999999998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4405</v>
      </c>
      <c r="BN6" s="3">
        <v>0</v>
      </c>
      <c r="BO6" s="3">
        <v>0</v>
      </c>
      <c r="BP6" s="3">
        <v>1</v>
      </c>
      <c r="BQ6" s="3">
        <v>0</v>
      </c>
      <c r="BR6" s="3">
        <v>9943.34</v>
      </c>
      <c r="BS6" s="3">
        <v>0</v>
      </c>
      <c r="BT6" s="3">
        <v>0</v>
      </c>
      <c r="BU6" s="3">
        <v>0</v>
      </c>
      <c r="BV6" s="3">
        <v>0</v>
      </c>
      <c r="BW6" s="3">
        <v>261.5</v>
      </c>
      <c r="BX6" s="2">
        <v>0</v>
      </c>
      <c r="BY6" s="2">
        <v>0</v>
      </c>
      <c r="BZ6" s="2">
        <v>8058.91</v>
      </c>
      <c r="CA6" s="2">
        <v>21864.94</v>
      </c>
      <c r="CB6" s="2">
        <v>0</v>
      </c>
      <c r="CC6" s="2">
        <v>2275</v>
      </c>
      <c r="CD6" s="2">
        <v>0</v>
      </c>
    </row>
    <row r="7" spans="1:82" ht="14.4" x14ac:dyDescent="0.3">
      <c r="A7" s="29">
        <v>1013</v>
      </c>
      <c r="B7" s="2" t="str">
        <f>_xlfn.XLOOKUP(A7,'Schools lookup'!A:A,'Schools lookup'!B:B)</f>
        <v>CIN1013</v>
      </c>
      <c r="C7" s="2" t="str">
        <f>_xlfn.XLOOKUP(A7,'Schools lookup'!A:A,'Schools lookup'!C:C)</f>
        <v>Ripley Nursery School</v>
      </c>
      <c r="D7" s="3">
        <v>-11800.840000000004</v>
      </c>
      <c r="E7" s="3">
        <v>69323.33</v>
      </c>
      <c r="F7" s="3">
        <v>14626.64</v>
      </c>
      <c r="G7" s="3">
        <v>662831.07000000018</v>
      </c>
      <c r="H7" s="3">
        <v>0</v>
      </c>
      <c r="I7" s="3">
        <v>52904.95</v>
      </c>
      <c r="J7" s="3">
        <v>0</v>
      </c>
      <c r="K7" s="3">
        <v>0</v>
      </c>
      <c r="L7" s="3">
        <v>16926.7</v>
      </c>
      <c r="M7" s="3">
        <v>0</v>
      </c>
      <c r="N7" s="3">
        <v>0</v>
      </c>
      <c r="O7" s="3">
        <v>47069.850000000013</v>
      </c>
      <c r="P7" s="3">
        <v>27115.860000000008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313.55</v>
      </c>
      <c r="X7" s="3">
        <v>0</v>
      </c>
      <c r="Y7" s="3">
        <v>0</v>
      </c>
      <c r="Z7" s="3">
        <v>269491.81</v>
      </c>
      <c r="AA7" s="3">
        <v>1828.9499999999998</v>
      </c>
      <c r="AB7">
        <v>230563.46000000008</v>
      </c>
      <c r="AC7">
        <v>0</v>
      </c>
      <c r="AD7">
        <v>46489.729999999981</v>
      </c>
      <c r="AE7">
        <v>0</v>
      </c>
      <c r="AF7">
        <v>42272.710000000028</v>
      </c>
      <c r="AG7">
        <v>3637.82</v>
      </c>
      <c r="AH7">
        <v>3287.5</v>
      </c>
      <c r="AI7">
        <v>1342</v>
      </c>
      <c r="AJ7">
        <v>0</v>
      </c>
      <c r="AK7">
        <v>8692.9500000000007</v>
      </c>
      <c r="AL7">
        <v>1574.96</v>
      </c>
      <c r="AM7">
        <v>40627.990000000005</v>
      </c>
      <c r="AN7">
        <v>3449.9999999999991</v>
      </c>
      <c r="AO7">
        <v>17109.420000000002</v>
      </c>
      <c r="AP7">
        <v>14845.25</v>
      </c>
      <c r="AQ7">
        <v>3139.5399999999991</v>
      </c>
      <c r="AR7">
        <v>11847.130000000006</v>
      </c>
      <c r="AS7">
        <v>0</v>
      </c>
      <c r="AT7">
        <v>0</v>
      </c>
      <c r="AU7">
        <v>6722.13</v>
      </c>
      <c r="AV7">
        <v>0</v>
      </c>
      <c r="AW7">
        <v>0</v>
      </c>
      <c r="AX7">
        <v>0</v>
      </c>
      <c r="AY7">
        <v>0</v>
      </c>
      <c r="AZ7">
        <v>0</v>
      </c>
      <c r="BA7">
        <v>1340.2099999999998</v>
      </c>
      <c r="BB7">
        <v>7046.8899999999994</v>
      </c>
      <c r="BC7" s="3">
        <v>2070</v>
      </c>
      <c r="BD7" s="3">
        <v>41926.860000000015</v>
      </c>
      <c r="BE7" s="3">
        <v>0</v>
      </c>
      <c r="BF7" s="3">
        <v>5625.67</v>
      </c>
      <c r="BG7" s="3">
        <v>10449.59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4908.55</v>
      </c>
      <c r="BN7" s="3">
        <v>0</v>
      </c>
      <c r="BO7" s="3">
        <v>0</v>
      </c>
      <c r="BP7" s="3">
        <v>1</v>
      </c>
      <c r="BQ7" s="3">
        <v>0</v>
      </c>
      <c r="BR7" s="3">
        <v>243</v>
      </c>
      <c r="BS7" s="3">
        <v>504.35</v>
      </c>
      <c r="BT7" s="3">
        <v>0</v>
      </c>
      <c r="BU7" s="3">
        <v>0</v>
      </c>
      <c r="BV7" s="3">
        <v>0</v>
      </c>
      <c r="BW7" s="3">
        <v>2043.04</v>
      </c>
      <c r="BX7" s="2">
        <v>0</v>
      </c>
      <c r="BY7" s="2">
        <v>0</v>
      </c>
      <c r="BZ7" s="2">
        <v>19664.599999999991</v>
      </c>
      <c r="CA7" s="2">
        <v>16744.8</v>
      </c>
      <c r="CB7" s="2">
        <v>0</v>
      </c>
      <c r="CC7" s="2">
        <v>69636.88</v>
      </c>
      <c r="CD7" s="2">
        <v>0</v>
      </c>
    </row>
    <row r="8" spans="1:82" ht="14.4" x14ac:dyDescent="0.3">
      <c r="A8" s="29">
        <v>1016</v>
      </c>
      <c r="B8" s="2" t="str">
        <f>_xlfn.XLOOKUP(A8,'Schools lookup'!A:A,'Schools lookup'!B:B)</f>
        <v>CIN1016</v>
      </c>
      <c r="C8" s="2" t="str">
        <f>_xlfn.XLOOKUP(A8,'Schools lookup'!A:A,'Schools lookup'!C:C)</f>
        <v>Flagg Nursery School</v>
      </c>
      <c r="D8" s="3">
        <v>42971.72</v>
      </c>
      <c r="E8" s="3">
        <v>-39370.86</v>
      </c>
      <c r="F8" s="3">
        <v>20505.16</v>
      </c>
      <c r="G8" s="3">
        <v>355620.33</v>
      </c>
      <c r="H8" s="3">
        <v>0</v>
      </c>
      <c r="I8" s="3">
        <v>0</v>
      </c>
      <c r="J8" s="3">
        <v>0</v>
      </c>
      <c r="K8" s="3">
        <v>0</v>
      </c>
      <c r="L8" s="3">
        <v>5219.6899999999996</v>
      </c>
      <c r="M8" s="3">
        <v>0</v>
      </c>
      <c r="N8" s="3">
        <v>224.71999999999997</v>
      </c>
      <c r="O8" s="3">
        <v>1931.19</v>
      </c>
      <c r="P8" s="3">
        <v>0</v>
      </c>
      <c r="Q8" s="3">
        <v>0</v>
      </c>
      <c r="R8" s="3">
        <v>1743.75</v>
      </c>
      <c r="S8" s="3">
        <v>0</v>
      </c>
      <c r="T8" s="3">
        <v>0</v>
      </c>
      <c r="U8" s="3">
        <v>0</v>
      </c>
      <c r="V8" s="3">
        <v>0</v>
      </c>
      <c r="W8" s="3">
        <v>23964.690000000002</v>
      </c>
      <c r="X8" s="3">
        <v>0</v>
      </c>
      <c r="Y8" s="3">
        <v>0</v>
      </c>
      <c r="Z8" s="3">
        <v>125458.38000000002</v>
      </c>
      <c r="AA8" s="3">
        <v>2163.5</v>
      </c>
      <c r="AB8">
        <v>88075.89</v>
      </c>
      <c r="AC8">
        <v>15256.42</v>
      </c>
      <c r="AD8">
        <v>21918.10999999999</v>
      </c>
      <c r="AE8">
        <v>0</v>
      </c>
      <c r="AF8">
        <v>0</v>
      </c>
      <c r="AG8">
        <v>1329.15</v>
      </c>
      <c r="AH8">
        <v>1486</v>
      </c>
      <c r="AI8">
        <v>393</v>
      </c>
      <c r="AJ8">
        <v>0</v>
      </c>
      <c r="AK8">
        <v>2230.19</v>
      </c>
      <c r="AL8">
        <v>119.66</v>
      </c>
      <c r="AM8">
        <v>3247.5200000000013</v>
      </c>
      <c r="AN8">
        <v>827.36000000000013</v>
      </c>
      <c r="AO8">
        <v>8973.2200000000012</v>
      </c>
      <c r="AP8">
        <v>2495</v>
      </c>
      <c r="AQ8">
        <v>2423.54</v>
      </c>
      <c r="AR8">
        <v>11779.26999999999</v>
      </c>
      <c r="AS8">
        <v>2061.27</v>
      </c>
      <c r="AT8">
        <v>0</v>
      </c>
      <c r="AU8">
        <v>1099.5</v>
      </c>
      <c r="AV8">
        <v>0</v>
      </c>
      <c r="AW8">
        <v>0</v>
      </c>
      <c r="AX8">
        <v>0</v>
      </c>
      <c r="AY8">
        <v>0</v>
      </c>
      <c r="AZ8">
        <v>0</v>
      </c>
      <c r="BA8">
        <v>2837.67</v>
      </c>
      <c r="BB8">
        <v>5442.87</v>
      </c>
      <c r="BC8" s="3">
        <v>143</v>
      </c>
      <c r="BD8" s="3">
        <v>1756.5300000000004</v>
      </c>
      <c r="BE8" s="3">
        <v>0</v>
      </c>
      <c r="BF8" s="3">
        <v>5504.97</v>
      </c>
      <c r="BG8" s="3">
        <v>9750.7900000000009</v>
      </c>
      <c r="BH8" s="3">
        <v>0</v>
      </c>
      <c r="BI8" s="3">
        <v>0</v>
      </c>
      <c r="BJ8" s="3">
        <v>0</v>
      </c>
      <c r="BK8" s="3">
        <v>58306.879999999997</v>
      </c>
      <c r="BL8" s="3">
        <v>0</v>
      </c>
      <c r="BM8" s="3">
        <v>4304.87</v>
      </c>
      <c r="BN8" s="3">
        <v>0</v>
      </c>
      <c r="BO8" s="3">
        <v>0</v>
      </c>
      <c r="BP8" s="3">
        <v>1</v>
      </c>
      <c r="BQ8" s="3">
        <v>0</v>
      </c>
      <c r="BR8" s="3">
        <v>2284</v>
      </c>
      <c r="BS8" s="3">
        <v>0</v>
      </c>
      <c r="BT8" s="3">
        <v>0</v>
      </c>
      <c r="BU8" s="3">
        <v>0</v>
      </c>
      <c r="BV8" s="3">
        <v>0</v>
      </c>
      <c r="BW8" s="3">
        <v>1578</v>
      </c>
      <c r="BX8" s="2">
        <v>0</v>
      </c>
      <c r="BY8" s="2">
        <v>0</v>
      </c>
      <c r="BZ8" s="2">
        <v>90938.579999999987</v>
      </c>
      <c r="CA8" s="2">
        <v>20948.03</v>
      </c>
      <c r="CB8" s="2">
        <v>0</v>
      </c>
      <c r="CC8" s="2">
        <v>-73713.049999999988</v>
      </c>
      <c r="CD8" s="2">
        <v>0</v>
      </c>
    </row>
    <row r="9" spans="1:82" ht="14.4" x14ac:dyDescent="0.3">
      <c r="A9" s="29">
        <v>1018</v>
      </c>
      <c r="B9" s="2" t="str">
        <f>_xlfn.XLOOKUP(A9,'Schools lookup'!A:A,'Schools lookup'!B:B)</f>
        <v>CIN1018</v>
      </c>
      <c r="C9" s="2" t="str">
        <f>_xlfn.XLOOKUP(A9,'Schools lookup'!A:A,'Schools lookup'!C:C)</f>
        <v>Pinxton Nursery School</v>
      </c>
      <c r="D9" s="3">
        <v>121300.26</v>
      </c>
      <c r="E9" s="3">
        <v>0</v>
      </c>
      <c r="F9" s="3">
        <v>16667</v>
      </c>
      <c r="G9" s="3">
        <v>434554.49</v>
      </c>
      <c r="H9" s="3">
        <v>0</v>
      </c>
      <c r="I9" s="3">
        <v>6077.4</v>
      </c>
      <c r="J9" s="3">
        <v>0</v>
      </c>
      <c r="K9" s="3">
        <v>0</v>
      </c>
      <c r="L9" s="3">
        <v>9146.8799999999992</v>
      </c>
      <c r="M9" s="3">
        <v>0</v>
      </c>
      <c r="N9" s="3">
        <v>0</v>
      </c>
      <c r="O9" s="3">
        <v>111106.74000000002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178973.54</v>
      </c>
      <c r="AA9" s="3">
        <v>0</v>
      </c>
      <c r="AB9">
        <v>141794.32999999999</v>
      </c>
      <c r="AC9">
        <v>0</v>
      </c>
      <c r="AD9">
        <v>43766.650000000023</v>
      </c>
      <c r="AE9">
        <v>0</v>
      </c>
      <c r="AF9">
        <v>75817.750000000015</v>
      </c>
      <c r="AG9">
        <v>2033.51</v>
      </c>
      <c r="AH9">
        <v>2698</v>
      </c>
      <c r="AI9">
        <v>858</v>
      </c>
      <c r="AJ9">
        <v>2167.38</v>
      </c>
      <c r="AK9">
        <v>19851.000000000004</v>
      </c>
      <c r="AL9">
        <v>0</v>
      </c>
      <c r="AM9">
        <v>33404.080000000016</v>
      </c>
      <c r="AN9">
        <v>2109.09</v>
      </c>
      <c r="AO9">
        <v>11813.429999999998</v>
      </c>
      <c r="AP9">
        <v>13972</v>
      </c>
      <c r="AQ9">
        <v>3156.0299999999997</v>
      </c>
      <c r="AR9">
        <v>13481.829999999978</v>
      </c>
      <c r="AS9">
        <v>0</v>
      </c>
      <c r="AT9">
        <v>0</v>
      </c>
      <c r="AU9">
        <v>729.45</v>
      </c>
      <c r="AV9">
        <v>0</v>
      </c>
      <c r="AW9">
        <v>739.12000000000012</v>
      </c>
      <c r="AX9">
        <v>0</v>
      </c>
      <c r="AY9">
        <v>5952.9</v>
      </c>
      <c r="AZ9">
        <v>0</v>
      </c>
      <c r="BA9">
        <v>1346.2000000000005</v>
      </c>
      <c r="BB9">
        <v>2494</v>
      </c>
      <c r="BC9" s="3">
        <v>105</v>
      </c>
      <c r="BD9" s="3">
        <v>207.99</v>
      </c>
      <c r="BE9" s="3">
        <v>15.98</v>
      </c>
      <c r="BF9" s="3">
        <v>14282.560000000001</v>
      </c>
      <c r="BG9" s="3">
        <v>9021.2400000000016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4625.5</v>
      </c>
      <c r="BN9" s="3">
        <v>0</v>
      </c>
      <c r="BO9" s="3">
        <v>0</v>
      </c>
      <c r="BP9" s="3">
        <v>1</v>
      </c>
      <c r="BQ9" s="3">
        <v>0</v>
      </c>
      <c r="BR9" s="3">
        <v>5903.9400000000005</v>
      </c>
      <c r="BS9" s="3">
        <v>252.49</v>
      </c>
      <c r="BT9" s="3">
        <v>0</v>
      </c>
      <c r="BU9" s="3">
        <v>0</v>
      </c>
      <c r="BV9" s="3">
        <v>0</v>
      </c>
      <c r="BW9" s="3">
        <v>0</v>
      </c>
      <c r="BX9" s="2">
        <v>0</v>
      </c>
      <c r="BY9" s="2">
        <v>0</v>
      </c>
      <c r="BZ9" s="2">
        <v>101394.53</v>
      </c>
      <c r="CA9" s="2">
        <v>15136.07</v>
      </c>
      <c r="CB9" s="2">
        <v>0</v>
      </c>
      <c r="CC9" s="2">
        <v>0</v>
      </c>
      <c r="CD9" s="2">
        <v>0</v>
      </c>
    </row>
    <row r="10" spans="1:82" ht="14.4" x14ac:dyDescent="0.3">
      <c r="A10" s="29">
        <v>1019</v>
      </c>
      <c r="B10" s="2" t="str">
        <f>_xlfn.XLOOKUP(A10,'Schools lookup'!A:A,'Schools lookup'!B:B)</f>
        <v>CIN1019</v>
      </c>
      <c r="C10" s="2" t="str">
        <f>_xlfn.XLOOKUP(A10,'Schools lookup'!A:A,'Schools lookup'!C:C)</f>
        <v>South Normanton Nursery School</v>
      </c>
      <c r="D10" s="3">
        <v>-96573.09</v>
      </c>
      <c r="E10" s="3">
        <v>148956.75</v>
      </c>
      <c r="F10" s="3">
        <v>11018.21</v>
      </c>
      <c r="G10" s="3">
        <v>506093.55</v>
      </c>
      <c r="H10" s="3">
        <v>0</v>
      </c>
      <c r="I10" s="3">
        <v>38289.980000000003</v>
      </c>
      <c r="J10" s="3">
        <v>0</v>
      </c>
      <c r="K10" s="3">
        <v>0</v>
      </c>
      <c r="L10" s="3">
        <v>12088.13</v>
      </c>
      <c r="M10" s="3">
        <v>0</v>
      </c>
      <c r="N10" s="3">
        <v>0</v>
      </c>
      <c r="O10" s="3">
        <v>7445.53</v>
      </c>
      <c r="P10" s="3">
        <v>0</v>
      </c>
      <c r="Q10" s="3">
        <v>1251.3</v>
      </c>
      <c r="R10" s="3">
        <v>975.65</v>
      </c>
      <c r="S10" s="3">
        <v>0</v>
      </c>
      <c r="T10" s="3">
        <v>0</v>
      </c>
      <c r="U10" s="3">
        <v>0</v>
      </c>
      <c r="V10" s="3">
        <v>0</v>
      </c>
      <c r="W10" s="3">
        <v>15669.560000000003</v>
      </c>
      <c r="X10" s="3">
        <v>0</v>
      </c>
      <c r="Y10" s="3">
        <v>0</v>
      </c>
      <c r="Z10" s="3">
        <v>131200.20000000001</v>
      </c>
      <c r="AA10" s="3">
        <v>0</v>
      </c>
      <c r="AB10">
        <v>271171.49</v>
      </c>
      <c r="AC10">
        <v>22343.400000000005</v>
      </c>
      <c r="AD10">
        <v>42540.660000000018</v>
      </c>
      <c r="AE10">
        <v>0</v>
      </c>
      <c r="AF10">
        <v>5315.12</v>
      </c>
      <c r="AG10">
        <v>2109.6799999999998</v>
      </c>
      <c r="AH10">
        <v>1472</v>
      </c>
      <c r="AI10">
        <v>4987.12</v>
      </c>
      <c r="AJ10">
        <v>5244.22</v>
      </c>
      <c r="AK10">
        <v>5149.7699999999995</v>
      </c>
      <c r="AL10">
        <v>3037.86</v>
      </c>
      <c r="AM10">
        <v>1156.5799999999997</v>
      </c>
      <c r="AN10">
        <v>950.02</v>
      </c>
      <c r="AO10">
        <v>8002.2300000000005</v>
      </c>
      <c r="AP10">
        <v>10479</v>
      </c>
      <c r="AQ10">
        <v>2339.1600000000003</v>
      </c>
      <c r="AR10">
        <v>7412.9599999999946</v>
      </c>
      <c r="AS10">
        <v>1301</v>
      </c>
      <c r="AT10">
        <v>0</v>
      </c>
      <c r="AU10">
        <v>2418.58</v>
      </c>
      <c r="AV10">
        <v>0</v>
      </c>
      <c r="AW10">
        <v>0</v>
      </c>
      <c r="AX10">
        <v>1308.3900000000001</v>
      </c>
      <c r="AY10">
        <v>3349.93</v>
      </c>
      <c r="AZ10">
        <v>0</v>
      </c>
      <c r="BA10">
        <v>711.52000000000021</v>
      </c>
      <c r="BB10">
        <v>2374</v>
      </c>
      <c r="BC10" s="3">
        <v>6821.119999999999</v>
      </c>
      <c r="BD10" s="3">
        <v>0</v>
      </c>
      <c r="BE10" s="3">
        <v>1914.0400000000002</v>
      </c>
      <c r="BF10" s="3">
        <v>9402.56</v>
      </c>
      <c r="BG10" s="3">
        <v>9520.09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4724.95</v>
      </c>
      <c r="BN10" s="3">
        <v>0</v>
      </c>
      <c r="BO10" s="3">
        <v>0</v>
      </c>
      <c r="BP10" s="3">
        <v>1</v>
      </c>
      <c r="BQ10" s="3">
        <v>0</v>
      </c>
      <c r="BR10" s="3">
        <v>4265.41</v>
      </c>
      <c r="BS10" s="3">
        <v>3155.9</v>
      </c>
      <c r="BT10" s="3">
        <v>0</v>
      </c>
      <c r="BU10" s="3">
        <v>0</v>
      </c>
      <c r="BV10" s="3">
        <v>0</v>
      </c>
      <c r="BW10" s="3">
        <v>402</v>
      </c>
      <c r="BX10" s="2">
        <v>0</v>
      </c>
      <c r="BY10" s="2">
        <v>0</v>
      </c>
      <c r="BZ10" s="2">
        <v>-94461.28</v>
      </c>
      <c r="CA10" s="2">
        <v>7919.85</v>
      </c>
      <c r="CB10" s="2">
        <v>0</v>
      </c>
      <c r="CC10" s="2">
        <v>164626.31</v>
      </c>
      <c r="CD10" s="2">
        <v>0</v>
      </c>
    </row>
    <row r="11" spans="1:82" s="20" customFormat="1" ht="16.5" customHeight="1" x14ac:dyDescent="0.3">
      <c r="A11" s="29">
        <v>1020</v>
      </c>
      <c r="B11" s="2" t="str">
        <f>_xlfn.XLOOKUP(A11,'Schools lookup'!A:A,'Schools lookup'!B:B)</f>
        <v>CIN1020</v>
      </c>
      <c r="C11" s="2" t="str">
        <f>_xlfn.XLOOKUP(A11,'Schools lookup'!A:A,'Schools lookup'!C:C)</f>
        <v>Alfreton Nursery School</v>
      </c>
      <c r="D11" s="21">
        <v>-15194.630000000005</v>
      </c>
      <c r="E11" s="21">
        <v>87833.35</v>
      </c>
      <c r="F11" s="21">
        <v>10221.51</v>
      </c>
      <c r="G11" s="21">
        <v>515836.41000000003</v>
      </c>
      <c r="H11" s="21">
        <v>0</v>
      </c>
      <c r="I11" s="21">
        <v>34230.749999999993</v>
      </c>
      <c r="J11" s="21">
        <v>0</v>
      </c>
      <c r="K11" s="21">
        <v>0</v>
      </c>
      <c r="L11" s="21">
        <v>11624.16</v>
      </c>
      <c r="M11" s="21">
        <v>0</v>
      </c>
      <c r="N11" s="21">
        <v>0</v>
      </c>
      <c r="O11" s="21">
        <v>94390.139999999927</v>
      </c>
      <c r="P11" s="21">
        <v>0</v>
      </c>
      <c r="Q11" s="21">
        <v>0</v>
      </c>
      <c r="R11" s="21">
        <v>0</v>
      </c>
      <c r="S11" s="21">
        <v>0</v>
      </c>
      <c r="T11" s="3">
        <v>0</v>
      </c>
      <c r="U11" s="3">
        <v>0</v>
      </c>
      <c r="V11" s="3">
        <v>0</v>
      </c>
      <c r="W11" s="21">
        <v>0</v>
      </c>
      <c r="X11" s="21">
        <v>0</v>
      </c>
      <c r="Y11" s="21">
        <v>0</v>
      </c>
      <c r="Z11" s="21">
        <v>258802.19000000003</v>
      </c>
      <c r="AA11" s="21">
        <v>0</v>
      </c>
      <c r="AB11">
        <v>206821.49999999994</v>
      </c>
      <c r="AC11">
        <v>11390.139999999996</v>
      </c>
      <c r="AD11">
        <v>20872.77</v>
      </c>
      <c r="AE11">
        <v>0</v>
      </c>
      <c r="AF11">
        <v>0</v>
      </c>
      <c r="AG11">
        <v>4218.8500000000004</v>
      </c>
      <c r="AH11">
        <v>1594.55</v>
      </c>
      <c r="AI11">
        <v>1201</v>
      </c>
      <c r="AJ11">
        <v>1524.24</v>
      </c>
      <c r="AK11">
        <v>9989.1999999999989</v>
      </c>
      <c r="AL11">
        <v>0</v>
      </c>
      <c r="AM11">
        <v>9545.3900000000012</v>
      </c>
      <c r="AN11">
        <v>151.93</v>
      </c>
      <c r="AO11">
        <v>12555.429999999997</v>
      </c>
      <c r="AP11">
        <v>10759.69</v>
      </c>
      <c r="AQ11">
        <v>2476.3499999999976</v>
      </c>
      <c r="AR11">
        <v>3675.1899999999973</v>
      </c>
      <c r="AS11">
        <v>1937.52</v>
      </c>
      <c r="AT11">
        <v>0</v>
      </c>
      <c r="AU11">
        <v>2308.69</v>
      </c>
      <c r="AV11">
        <v>0</v>
      </c>
      <c r="AW11">
        <v>370</v>
      </c>
      <c r="AX11">
        <v>279.41999999999996</v>
      </c>
      <c r="AY11">
        <v>0</v>
      </c>
      <c r="AZ11">
        <v>0</v>
      </c>
      <c r="BA11">
        <v>4399.3300000000017</v>
      </c>
      <c r="BB11">
        <v>3079.24</v>
      </c>
      <c r="BC11" s="21">
        <v>3029.5299999999997</v>
      </c>
      <c r="BD11" s="21">
        <v>988.41</v>
      </c>
      <c r="BE11" s="21">
        <v>0</v>
      </c>
      <c r="BF11" s="3">
        <v>9284.2100000000009</v>
      </c>
      <c r="BG11" s="21">
        <v>21853.75</v>
      </c>
      <c r="BH11" s="3">
        <v>0</v>
      </c>
      <c r="BI11" s="21">
        <v>0</v>
      </c>
      <c r="BJ11" s="3">
        <v>0</v>
      </c>
      <c r="BK11" s="3">
        <v>0</v>
      </c>
      <c r="BL11" s="21">
        <v>0</v>
      </c>
      <c r="BM11" s="3">
        <v>4843.75</v>
      </c>
      <c r="BN11" s="21">
        <v>0</v>
      </c>
      <c r="BO11" s="21">
        <v>0</v>
      </c>
      <c r="BP11" s="21">
        <v>1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3967.98</v>
      </c>
      <c r="BX11" s="20">
        <v>0</v>
      </c>
      <c r="BY11" s="20">
        <v>0</v>
      </c>
      <c r="BZ11" s="20">
        <v>37778.28</v>
      </c>
      <c r="CA11" s="20">
        <v>11097.28</v>
      </c>
      <c r="CB11" s="20">
        <v>0</v>
      </c>
      <c r="CC11" s="20">
        <v>87833.35</v>
      </c>
      <c r="CD11" s="20">
        <v>0</v>
      </c>
    </row>
    <row r="12" spans="1:82" ht="14.4" x14ac:dyDescent="0.3">
      <c r="A12" s="27">
        <v>2000</v>
      </c>
      <c r="B12" s="2" t="str">
        <f>_xlfn.XLOOKUP(A12,'Schools lookup'!A:A,'Schools lookup'!B:B)</f>
        <v>CIP2000</v>
      </c>
      <c r="C12" s="2" t="str">
        <f>_xlfn.XLOOKUP(A12,'Schools lookup'!A:A,'Schools lookup'!C:C)</f>
        <v>Leys Junior School</v>
      </c>
      <c r="D12" s="3">
        <v>62644.92</v>
      </c>
      <c r="E12" s="3">
        <v>-17514.93</v>
      </c>
      <c r="F12" s="3">
        <v>22134.98</v>
      </c>
      <c r="G12" s="3">
        <v>1058556.1100000001</v>
      </c>
      <c r="H12" s="3">
        <v>0</v>
      </c>
      <c r="I12" s="3">
        <v>89561.739999999991</v>
      </c>
      <c r="J12" s="3">
        <v>0</v>
      </c>
      <c r="K12" s="3">
        <v>137910</v>
      </c>
      <c r="L12" s="3">
        <v>26155.170000000002</v>
      </c>
      <c r="M12" s="3">
        <v>0</v>
      </c>
      <c r="N12" s="3">
        <v>0</v>
      </c>
      <c r="O12" s="3">
        <v>19599.850000000002</v>
      </c>
      <c r="P12" s="3">
        <v>22483.769999999997</v>
      </c>
      <c r="Q12" s="3">
        <v>11346.11</v>
      </c>
      <c r="R12" s="3">
        <v>1874.35</v>
      </c>
      <c r="S12" s="3">
        <v>13362.039999999999</v>
      </c>
      <c r="T12" s="3">
        <v>0</v>
      </c>
      <c r="U12" s="3">
        <v>0</v>
      </c>
      <c r="V12" s="3">
        <v>0</v>
      </c>
      <c r="W12" s="3">
        <v>10997.1</v>
      </c>
      <c r="X12" s="3">
        <v>0</v>
      </c>
      <c r="Y12" s="3">
        <v>17832</v>
      </c>
      <c r="Z12" s="3">
        <v>585999.89999999979</v>
      </c>
      <c r="AA12" s="3">
        <v>34032.560000000005</v>
      </c>
      <c r="AB12">
        <v>262298.59000000003</v>
      </c>
      <c r="AC12">
        <v>35430.690000000017</v>
      </c>
      <c r="AD12">
        <v>62413.48000000001</v>
      </c>
      <c r="AE12">
        <v>0</v>
      </c>
      <c r="AF12">
        <v>41814.369999999988</v>
      </c>
      <c r="AG12">
        <v>4752.07</v>
      </c>
      <c r="AH12">
        <v>3451.5</v>
      </c>
      <c r="AI12">
        <v>11368.140000000001</v>
      </c>
      <c r="AJ12">
        <v>3510.21</v>
      </c>
      <c r="AK12">
        <v>11665.219999999998</v>
      </c>
      <c r="AL12">
        <v>1650.9</v>
      </c>
      <c r="AM12">
        <v>1948.4699999999996</v>
      </c>
      <c r="AN12">
        <v>9513.52</v>
      </c>
      <c r="AO12">
        <v>27224.379999999994</v>
      </c>
      <c r="AP12">
        <v>17465</v>
      </c>
      <c r="AQ12">
        <v>7420.8600000000006</v>
      </c>
      <c r="AR12">
        <v>62885.729999999923</v>
      </c>
      <c r="AS12">
        <v>2296.6</v>
      </c>
      <c r="AT12">
        <v>0</v>
      </c>
      <c r="AU12">
        <v>9299.08</v>
      </c>
      <c r="AV12">
        <v>0</v>
      </c>
      <c r="AW12">
        <v>0</v>
      </c>
      <c r="AX12">
        <v>0</v>
      </c>
      <c r="AY12">
        <v>785</v>
      </c>
      <c r="AZ12">
        <v>0</v>
      </c>
      <c r="BA12">
        <v>4494.890000000004</v>
      </c>
      <c r="BB12">
        <v>5596.5</v>
      </c>
      <c r="BC12" s="3">
        <v>11516.810000000001</v>
      </c>
      <c r="BD12" s="3">
        <v>58774</v>
      </c>
      <c r="BE12" s="3">
        <v>28251</v>
      </c>
      <c r="BF12" s="3">
        <v>35934.259999999995</v>
      </c>
      <c r="BG12" s="3">
        <v>25617.5</v>
      </c>
      <c r="BH12" s="3">
        <v>0</v>
      </c>
      <c r="BI12" s="3">
        <v>0</v>
      </c>
      <c r="BJ12" s="3">
        <v>0</v>
      </c>
      <c r="BK12" s="3">
        <v>12061.239999999996</v>
      </c>
      <c r="BL12" s="3">
        <v>0</v>
      </c>
      <c r="BM12" s="3">
        <v>6081.25</v>
      </c>
      <c r="BN12" s="3">
        <v>0</v>
      </c>
      <c r="BO12" s="3">
        <v>0</v>
      </c>
      <c r="BP12" s="21">
        <v>1</v>
      </c>
      <c r="BQ12" s="3">
        <v>0</v>
      </c>
      <c r="BR12" s="3">
        <v>10021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2">
        <v>0</v>
      </c>
      <c r="BY12" s="2">
        <v>0</v>
      </c>
      <c r="BZ12" s="2">
        <v>93914.829999999987</v>
      </c>
      <c r="CA12" s="2">
        <v>18195.23</v>
      </c>
      <c r="CB12" s="2">
        <v>0</v>
      </c>
      <c r="CC12" s="2">
        <v>-18579.069999999996</v>
      </c>
      <c r="CD12" s="2">
        <v>0</v>
      </c>
    </row>
    <row r="13" spans="1:82" s="20" customFormat="1" ht="14.4" x14ac:dyDescent="0.3">
      <c r="A13" s="27">
        <v>2002</v>
      </c>
      <c r="B13" s="2" t="str">
        <f>_xlfn.XLOOKUP(A13,'Schools lookup'!A:A,'Schools lookup'!B:B)</f>
        <v>CIP2002</v>
      </c>
      <c r="C13" s="2" t="str">
        <f>_xlfn.XLOOKUP(A13,'Schools lookup'!A:A,'Schools lookup'!C:C)</f>
        <v>Croft Infant School</v>
      </c>
      <c r="D13" s="21">
        <v>132385.35</v>
      </c>
      <c r="E13" s="21">
        <v>0</v>
      </c>
      <c r="F13" s="21">
        <v>8272.0300000000007</v>
      </c>
      <c r="G13" s="21">
        <v>957478.94</v>
      </c>
      <c r="H13" s="21">
        <v>0</v>
      </c>
      <c r="I13" s="21">
        <v>105930.76999999999</v>
      </c>
      <c r="J13" s="21">
        <v>0</v>
      </c>
      <c r="K13" s="21">
        <v>99582</v>
      </c>
      <c r="L13" s="21">
        <v>19626.25</v>
      </c>
      <c r="M13" s="21">
        <v>0</v>
      </c>
      <c r="N13" s="21">
        <v>0</v>
      </c>
      <c r="O13" s="21">
        <v>13929.810000000001</v>
      </c>
      <c r="P13" s="21">
        <v>0</v>
      </c>
      <c r="Q13" s="21">
        <v>26393.679999999997</v>
      </c>
      <c r="R13" s="21">
        <v>13321.94</v>
      </c>
      <c r="S13" s="21">
        <v>560</v>
      </c>
      <c r="T13" s="3">
        <v>0</v>
      </c>
      <c r="U13" s="3">
        <v>0</v>
      </c>
      <c r="V13" s="3">
        <v>0</v>
      </c>
      <c r="W13" s="21">
        <v>0</v>
      </c>
      <c r="X13" s="21">
        <v>0</v>
      </c>
      <c r="Y13" s="21">
        <v>61693</v>
      </c>
      <c r="Z13" s="21">
        <v>579030.99000000011</v>
      </c>
      <c r="AA13" s="21">
        <v>0</v>
      </c>
      <c r="AB13">
        <v>262693.23</v>
      </c>
      <c r="AC13">
        <v>34911.280000000006</v>
      </c>
      <c r="AD13">
        <v>46767.949999999983</v>
      </c>
      <c r="AE13">
        <v>43.82</v>
      </c>
      <c r="AF13">
        <v>46500.299999999996</v>
      </c>
      <c r="AG13">
        <v>5699.7900000000009</v>
      </c>
      <c r="AH13">
        <v>5302.17</v>
      </c>
      <c r="AI13">
        <v>10313.92</v>
      </c>
      <c r="AJ13">
        <v>2559.92</v>
      </c>
      <c r="AK13">
        <v>20898.390000000007</v>
      </c>
      <c r="AL13">
        <v>0</v>
      </c>
      <c r="AM13">
        <v>0</v>
      </c>
      <c r="AN13">
        <v>2777.09</v>
      </c>
      <c r="AO13">
        <v>18943.55</v>
      </c>
      <c r="AP13">
        <v>12225.5</v>
      </c>
      <c r="AQ13">
        <v>1222.97</v>
      </c>
      <c r="AR13">
        <v>9564.8699999999972</v>
      </c>
      <c r="AS13">
        <v>1971</v>
      </c>
      <c r="AT13">
        <v>0</v>
      </c>
      <c r="AU13">
        <v>6907.38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3714.7100000000005</v>
      </c>
      <c r="BB13">
        <v>4920</v>
      </c>
      <c r="BC13" s="21">
        <v>9631.52</v>
      </c>
      <c r="BD13" s="21">
        <v>85163.570000000065</v>
      </c>
      <c r="BE13" s="21">
        <v>42351.45</v>
      </c>
      <c r="BF13" s="21">
        <v>59027.929999999993</v>
      </c>
      <c r="BG13" s="21">
        <v>22094.77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3">
        <v>5732.5</v>
      </c>
      <c r="BN13" s="21">
        <v>0</v>
      </c>
      <c r="BO13" s="21">
        <v>0</v>
      </c>
      <c r="BP13" s="21">
        <v>1</v>
      </c>
      <c r="BQ13" s="21">
        <v>0</v>
      </c>
      <c r="BR13" s="3">
        <v>13223.55</v>
      </c>
      <c r="BS13" s="3">
        <v>0</v>
      </c>
      <c r="BT13" s="3">
        <v>0</v>
      </c>
      <c r="BU13" s="3">
        <v>0</v>
      </c>
      <c r="BV13" s="3">
        <v>0</v>
      </c>
      <c r="BW13" s="3">
        <v>850</v>
      </c>
      <c r="BX13" s="20">
        <v>0</v>
      </c>
      <c r="BY13" s="20">
        <v>0</v>
      </c>
      <c r="BZ13" s="20">
        <v>135663.67000000001</v>
      </c>
      <c r="CA13" s="20">
        <v>0</v>
      </c>
      <c r="CB13" s="20">
        <v>-69.02</v>
      </c>
      <c r="CC13" s="20">
        <v>0</v>
      </c>
      <c r="CD13" s="20">
        <v>0</v>
      </c>
    </row>
    <row r="14" spans="1:82" ht="14.4" x14ac:dyDescent="0.3">
      <c r="A14" s="27">
        <v>2003</v>
      </c>
      <c r="B14" s="2" t="str">
        <f>_xlfn.XLOOKUP(A14,'Schools lookup'!A:A,'Schools lookup'!B:B)</f>
        <v>CIP2003</v>
      </c>
      <c r="C14" s="2" t="str">
        <f>_xlfn.XLOOKUP(A14,'Schools lookup'!A:A,'Schools lookup'!C:C)</f>
        <v>Woodbridge Junior School</v>
      </c>
      <c r="D14" s="3">
        <v>68873.63</v>
      </c>
      <c r="E14" s="3">
        <v>-49002.89</v>
      </c>
      <c r="F14" s="3">
        <v>3671</v>
      </c>
      <c r="G14" s="3">
        <v>1239276.53</v>
      </c>
      <c r="H14" s="3">
        <v>0</v>
      </c>
      <c r="I14" s="3">
        <v>187310.28</v>
      </c>
      <c r="J14" s="3">
        <v>0</v>
      </c>
      <c r="K14" s="3">
        <v>152880</v>
      </c>
      <c r="L14" s="3">
        <v>33645.130000000005</v>
      </c>
      <c r="M14" s="3">
        <v>0</v>
      </c>
      <c r="N14" s="3">
        <v>2735.7000000000003</v>
      </c>
      <c r="O14" s="3">
        <v>16986.13</v>
      </c>
      <c r="P14" s="3">
        <v>31216.429999999997</v>
      </c>
      <c r="Q14" s="3">
        <v>40501.380000000005</v>
      </c>
      <c r="R14" s="3">
        <v>11619.779999999999</v>
      </c>
      <c r="S14" s="3">
        <v>5962.25</v>
      </c>
      <c r="T14" s="3">
        <v>0</v>
      </c>
      <c r="U14" s="3">
        <v>0</v>
      </c>
      <c r="V14" s="3">
        <v>0</v>
      </c>
      <c r="W14" s="3">
        <v>27102.780000000002</v>
      </c>
      <c r="X14" s="3">
        <v>0</v>
      </c>
      <c r="Y14" s="3">
        <v>18223</v>
      </c>
      <c r="Z14" s="3">
        <v>706107.35000000009</v>
      </c>
      <c r="AA14" s="3">
        <v>968.98</v>
      </c>
      <c r="AB14">
        <v>372067.75999999989</v>
      </c>
      <c r="AC14">
        <v>57628.319999999971</v>
      </c>
      <c r="AD14">
        <v>76554.390000000043</v>
      </c>
      <c r="AE14">
        <v>0</v>
      </c>
      <c r="AF14">
        <v>69252.10000000002</v>
      </c>
      <c r="AG14">
        <v>7510.72</v>
      </c>
      <c r="AH14">
        <v>6090.32</v>
      </c>
      <c r="AI14">
        <v>16260.25</v>
      </c>
      <c r="AJ14">
        <v>6551.7099999999991</v>
      </c>
      <c r="AK14">
        <v>69254.12000000001</v>
      </c>
      <c r="AL14">
        <v>1724.81</v>
      </c>
      <c r="AM14">
        <v>4617.2199999999984</v>
      </c>
      <c r="AN14">
        <v>3307.4899999999993</v>
      </c>
      <c r="AO14">
        <v>31683.839999999997</v>
      </c>
      <c r="AP14">
        <v>6483.88</v>
      </c>
      <c r="AQ14">
        <v>3456.1600000000003</v>
      </c>
      <c r="AR14">
        <v>82565.950000000026</v>
      </c>
      <c r="AS14">
        <v>454.36</v>
      </c>
      <c r="AT14">
        <v>0</v>
      </c>
      <c r="AU14">
        <v>2151</v>
      </c>
      <c r="AV14">
        <v>0</v>
      </c>
      <c r="AW14">
        <v>1983.17</v>
      </c>
      <c r="AX14">
        <v>0</v>
      </c>
      <c r="AY14">
        <v>0</v>
      </c>
      <c r="AZ14">
        <v>0</v>
      </c>
      <c r="BA14">
        <v>5889.0300000000016</v>
      </c>
      <c r="BB14">
        <v>6926.5</v>
      </c>
      <c r="BC14" s="3">
        <v>7501.49</v>
      </c>
      <c r="BD14" s="3">
        <v>73603.86</v>
      </c>
      <c r="BE14" s="3">
        <v>44252.499999999985</v>
      </c>
      <c r="BF14" s="3">
        <v>58156.160000000003</v>
      </c>
      <c r="BG14" s="3">
        <v>34571.840000000004</v>
      </c>
      <c r="BH14" s="3">
        <v>0</v>
      </c>
      <c r="BI14" s="3">
        <v>0</v>
      </c>
      <c r="BJ14" s="3">
        <v>0</v>
      </c>
      <c r="BK14" s="3">
        <v>40771.30999999999</v>
      </c>
      <c r="BL14" s="3">
        <v>0</v>
      </c>
      <c r="BM14" s="3">
        <v>6469.38</v>
      </c>
      <c r="BN14" s="3">
        <v>0</v>
      </c>
      <c r="BO14" s="3">
        <v>0</v>
      </c>
      <c r="BP14" s="21">
        <v>1</v>
      </c>
      <c r="BQ14" s="3">
        <v>0</v>
      </c>
      <c r="BR14" s="3">
        <v>4205.84</v>
      </c>
      <c r="BS14" s="3">
        <v>6010</v>
      </c>
      <c r="BT14" s="3">
        <v>0</v>
      </c>
      <c r="BU14" s="3">
        <v>0</v>
      </c>
      <c r="BV14" s="3">
        <v>0</v>
      </c>
      <c r="BW14" s="3">
        <v>1824.74</v>
      </c>
      <c r="BX14" s="2">
        <v>0</v>
      </c>
      <c r="BY14" s="2">
        <v>0</v>
      </c>
      <c r="BZ14" s="2">
        <v>51654.959999999985</v>
      </c>
      <c r="CA14" s="2">
        <v>0</v>
      </c>
      <c r="CB14" s="2">
        <v>-1900.2000000000003</v>
      </c>
      <c r="CC14" s="2">
        <v>-62671.419999999984</v>
      </c>
      <c r="CD14" s="2">
        <v>0</v>
      </c>
    </row>
    <row r="15" spans="1:82" ht="14.4" x14ac:dyDescent="0.3">
      <c r="A15" s="27">
        <v>2006</v>
      </c>
      <c r="B15" s="2" t="str">
        <f>_xlfn.XLOOKUP(A15,'Schools lookup'!A:A,'Schools lookup'!B:B)</f>
        <v>CIP2006</v>
      </c>
      <c r="C15" s="2" t="str">
        <f>_xlfn.XLOOKUP(A15,'Schools lookup'!A:A,'Schools lookup'!C:C)</f>
        <v>Riddings Infant and Nursery School</v>
      </c>
      <c r="D15" s="3">
        <v>202574.25</v>
      </c>
      <c r="E15" s="3">
        <v>1632.3000000000002</v>
      </c>
      <c r="F15" s="3">
        <v>19150.43</v>
      </c>
      <c r="G15" s="3">
        <v>1200744.8</v>
      </c>
      <c r="H15" s="3">
        <v>0</v>
      </c>
      <c r="I15" s="3">
        <v>92086.040000000008</v>
      </c>
      <c r="J15" s="3">
        <v>0</v>
      </c>
      <c r="K15" s="3">
        <v>99668.6</v>
      </c>
      <c r="L15" s="3">
        <v>28280.84</v>
      </c>
      <c r="M15" s="3">
        <v>0</v>
      </c>
      <c r="N15" s="3">
        <v>0</v>
      </c>
      <c r="O15" s="3">
        <v>12549.739999999998</v>
      </c>
      <c r="P15" s="3">
        <v>5207.17</v>
      </c>
      <c r="Q15" s="3">
        <v>38639.42</v>
      </c>
      <c r="R15" s="3">
        <v>3936.34</v>
      </c>
      <c r="S15" s="3">
        <v>0</v>
      </c>
      <c r="T15" s="3">
        <v>0</v>
      </c>
      <c r="U15" s="3">
        <v>0</v>
      </c>
      <c r="V15" s="3">
        <v>0</v>
      </c>
      <c r="W15" s="3">
        <v>3533</v>
      </c>
      <c r="X15" s="3">
        <v>0</v>
      </c>
      <c r="Y15" s="3">
        <v>72040</v>
      </c>
      <c r="Z15" s="3">
        <v>638949.90999999992</v>
      </c>
      <c r="AA15" s="3">
        <v>33699.919999999998</v>
      </c>
      <c r="AB15">
        <v>444884.13000000018</v>
      </c>
      <c r="AC15">
        <v>0</v>
      </c>
      <c r="AD15">
        <v>69218.650000000009</v>
      </c>
      <c r="AE15">
        <v>0</v>
      </c>
      <c r="AF15">
        <v>45057.120000000024</v>
      </c>
      <c r="AG15">
        <v>5925.69</v>
      </c>
      <c r="AH15">
        <v>3989.9</v>
      </c>
      <c r="AI15">
        <v>14950.289999999999</v>
      </c>
      <c r="AJ15">
        <v>3599</v>
      </c>
      <c r="AK15">
        <v>22312.560000000001</v>
      </c>
      <c r="AL15">
        <v>0</v>
      </c>
      <c r="AM15">
        <v>49369.139999999992</v>
      </c>
      <c r="AN15">
        <v>3446.7599999999998</v>
      </c>
      <c r="AO15">
        <v>29881.619999999995</v>
      </c>
      <c r="AP15">
        <v>13722.5</v>
      </c>
      <c r="AQ15">
        <v>2021.64</v>
      </c>
      <c r="AR15">
        <v>23912.889999999985</v>
      </c>
      <c r="AS15">
        <v>1692.8</v>
      </c>
      <c r="AT15">
        <v>0</v>
      </c>
      <c r="AU15">
        <v>4452.75</v>
      </c>
      <c r="AV15">
        <v>0</v>
      </c>
      <c r="AW15">
        <v>1472.7600000000002</v>
      </c>
      <c r="AX15">
        <v>0</v>
      </c>
      <c r="AY15">
        <v>4864</v>
      </c>
      <c r="AZ15">
        <v>0</v>
      </c>
      <c r="BA15">
        <v>19637.110000000004</v>
      </c>
      <c r="BB15">
        <v>5504.25</v>
      </c>
      <c r="BC15" s="3">
        <v>361.26</v>
      </c>
      <c r="BD15" s="3">
        <v>89849.419999999969</v>
      </c>
      <c r="BE15" s="3">
        <v>47418.200000000004</v>
      </c>
      <c r="BF15" s="3">
        <v>34019.509999999987</v>
      </c>
      <c r="BG15" s="3">
        <v>25128.030000000002</v>
      </c>
      <c r="BH15" s="3">
        <v>0</v>
      </c>
      <c r="BI15" s="3">
        <v>0</v>
      </c>
      <c r="BJ15" s="3">
        <v>0</v>
      </c>
      <c r="BK15" s="3">
        <v>6049.47</v>
      </c>
      <c r="BL15" s="3">
        <v>0</v>
      </c>
      <c r="BM15" s="3">
        <v>6361.38</v>
      </c>
      <c r="BN15" s="3">
        <v>0</v>
      </c>
      <c r="BO15" s="3">
        <v>0</v>
      </c>
      <c r="BP15" s="21">
        <v>1</v>
      </c>
      <c r="BQ15" s="3">
        <v>0</v>
      </c>
      <c r="BR15" s="3">
        <v>7301.2199999999993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2">
        <v>0</v>
      </c>
      <c r="BY15" s="2">
        <v>0</v>
      </c>
      <c r="BZ15" s="2">
        <v>116385.39</v>
      </c>
      <c r="CA15" s="2">
        <v>18210.59</v>
      </c>
      <c r="CB15" s="2">
        <v>0</v>
      </c>
      <c r="CC15" s="2">
        <v>-884.17000000000007</v>
      </c>
      <c r="CD15" s="2">
        <v>0</v>
      </c>
    </row>
    <row r="16" spans="1:82" ht="14.4" x14ac:dyDescent="0.3">
      <c r="A16" s="27">
        <v>2010</v>
      </c>
      <c r="B16" s="2" t="str">
        <f>_xlfn.XLOOKUP(A16,'Schools lookup'!A:A,'Schools lookup'!B:B)</f>
        <v>CIP2010</v>
      </c>
      <c r="C16" s="2" t="str">
        <f>_xlfn.XLOOKUP(A16,'Schools lookup'!A:A,'Schools lookup'!C:C)</f>
        <v>Swanwick Primary School</v>
      </c>
      <c r="D16" s="3">
        <v>334715.16000000003</v>
      </c>
      <c r="E16" s="3">
        <v>-110626.93000000001</v>
      </c>
      <c r="F16" s="3">
        <v>9437.2199999999993</v>
      </c>
      <c r="G16" s="3">
        <v>1884927.28</v>
      </c>
      <c r="H16" s="3">
        <v>0</v>
      </c>
      <c r="I16" s="3">
        <v>141110.19</v>
      </c>
      <c r="J16" s="3">
        <v>0</v>
      </c>
      <c r="K16" s="3">
        <v>115099</v>
      </c>
      <c r="L16" s="3">
        <v>42833.880000000005</v>
      </c>
      <c r="M16" s="3">
        <v>0</v>
      </c>
      <c r="N16" s="3">
        <v>0</v>
      </c>
      <c r="O16" s="3">
        <v>52162.060000000005</v>
      </c>
      <c r="P16" s="3">
        <v>30938.229999999996</v>
      </c>
      <c r="Q16" s="3">
        <v>5034.9600000000009</v>
      </c>
      <c r="R16" s="3">
        <v>0</v>
      </c>
      <c r="S16" s="3">
        <v>49056.469999999994</v>
      </c>
      <c r="T16" s="3">
        <v>0</v>
      </c>
      <c r="U16" s="3">
        <v>0</v>
      </c>
      <c r="V16" s="3">
        <v>0</v>
      </c>
      <c r="W16" s="3">
        <v>20744</v>
      </c>
      <c r="X16" s="3">
        <v>0</v>
      </c>
      <c r="Y16" s="3">
        <v>80411</v>
      </c>
      <c r="Z16" s="3">
        <v>1170977.1000000003</v>
      </c>
      <c r="AA16" s="3">
        <v>2363.88</v>
      </c>
      <c r="AB16">
        <v>590861.43000000028</v>
      </c>
      <c r="AC16">
        <v>23537.31</v>
      </c>
      <c r="AD16">
        <v>98571.370000000024</v>
      </c>
      <c r="AE16">
        <v>0</v>
      </c>
      <c r="AF16">
        <v>58816.08</v>
      </c>
      <c r="AG16">
        <v>10317.980000000001</v>
      </c>
      <c r="AH16">
        <v>5381.4299999999994</v>
      </c>
      <c r="AI16">
        <v>21346.18</v>
      </c>
      <c r="AJ16">
        <v>2897.28</v>
      </c>
      <c r="AK16">
        <v>16312.920000000002</v>
      </c>
      <c r="AL16">
        <v>1928.22</v>
      </c>
      <c r="AM16">
        <v>37601.480000000003</v>
      </c>
      <c r="AN16">
        <v>6484.14</v>
      </c>
      <c r="AO16">
        <v>30508.39</v>
      </c>
      <c r="AP16">
        <v>15718.5</v>
      </c>
      <c r="AQ16">
        <v>10276.030000000002</v>
      </c>
      <c r="AR16">
        <v>93902.709999999715</v>
      </c>
      <c r="AS16">
        <v>5470.0700000000006</v>
      </c>
      <c r="AT16">
        <v>0</v>
      </c>
      <c r="AU16">
        <v>17980.95</v>
      </c>
      <c r="AV16">
        <v>0</v>
      </c>
      <c r="AW16">
        <v>11425.800000000001</v>
      </c>
      <c r="AX16">
        <v>0</v>
      </c>
      <c r="AY16">
        <v>14127.87</v>
      </c>
      <c r="AZ16">
        <v>0</v>
      </c>
      <c r="BA16">
        <v>2748.1800000000012</v>
      </c>
      <c r="BB16">
        <v>12084.25</v>
      </c>
      <c r="BC16" s="3">
        <v>16461.669999999998</v>
      </c>
      <c r="BD16" s="3">
        <v>116915.53000000007</v>
      </c>
      <c r="BE16" s="3">
        <v>35361.050000000003</v>
      </c>
      <c r="BF16" s="3">
        <v>12287.58</v>
      </c>
      <c r="BG16" s="3">
        <v>33458.68</v>
      </c>
      <c r="BH16" s="3">
        <v>0</v>
      </c>
      <c r="BI16" s="3">
        <v>0</v>
      </c>
      <c r="BJ16" s="3">
        <v>0</v>
      </c>
      <c r="BK16" s="3">
        <v>27858.730000000003</v>
      </c>
      <c r="BL16" s="3">
        <v>34.950000000000003</v>
      </c>
      <c r="BM16" s="3">
        <v>8471.8799999999992</v>
      </c>
      <c r="BN16" s="3">
        <v>0</v>
      </c>
      <c r="BO16" s="3">
        <v>0</v>
      </c>
      <c r="BP16" s="3">
        <v>1</v>
      </c>
      <c r="BQ16" s="3">
        <v>0</v>
      </c>
      <c r="BR16" s="3">
        <v>8093.9</v>
      </c>
      <c r="BS16" s="3">
        <v>220</v>
      </c>
      <c r="BT16" s="3">
        <v>0</v>
      </c>
      <c r="BU16" s="3">
        <v>0</v>
      </c>
      <c r="BV16" s="3">
        <v>0</v>
      </c>
      <c r="BW16" s="3">
        <v>2707.5</v>
      </c>
      <c r="BX16" s="2">
        <v>0</v>
      </c>
      <c r="BY16" s="2">
        <v>0</v>
      </c>
      <c r="BZ16" s="2">
        <v>260164.16999999998</v>
      </c>
      <c r="CA16" s="2">
        <v>6887.7</v>
      </c>
      <c r="CB16" s="2">
        <v>0</v>
      </c>
      <c r="CC16" s="2">
        <v>-117776.61</v>
      </c>
      <c r="CD16" s="2">
        <v>0</v>
      </c>
    </row>
    <row r="17" spans="1:82" ht="14.4" x14ac:dyDescent="0.3">
      <c r="A17" s="27">
        <v>2011</v>
      </c>
      <c r="B17" s="2" t="str">
        <f>_xlfn.XLOOKUP(A17,'Schools lookup'!A:A,'Schools lookup'!B:B)</f>
        <v>CIP2011</v>
      </c>
      <c r="C17" s="2" t="str">
        <f>_xlfn.XLOOKUP(A17,'Schools lookup'!A:A,'Schools lookup'!C:C)</f>
        <v>Brampton Primary School</v>
      </c>
      <c r="D17" s="3">
        <v>-172866.63999999998</v>
      </c>
      <c r="E17" s="3">
        <v>-3015.1400000000003</v>
      </c>
      <c r="F17" s="3">
        <v>18850.990000000002</v>
      </c>
      <c r="G17" s="3">
        <v>1885550.96</v>
      </c>
      <c r="H17" s="3">
        <v>0</v>
      </c>
      <c r="I17" s="3">
        <v>524015.00000000006</v>
      </c>
      <c r="J17" s="3">
        <v>0</v>
      </c>
      <c r="K17" s="3">
        <v>185303.4</v>
      </c>
      <c r="L17" s="3">
        <v>45937.71</v>
      </c>
      <c r="M17" s="3">
        <v>0</v>
      </c>
      <c r="N17" s="3">
        <v>925</v>
      </c>
      <c r="O17" s="3">
        <v>2398.4700000000003</v>
      </c>
      <c r="P17" s="3">
        <v>23351.449999999997</v>
      </c>
      <c r="Q17" s="3">
        <v>6279.5</v>
      </c>
      <c r="R17" s="3">
        <v>1797.68</v>
      </c>
      <c r="S17" s="3">
        <v>15713.189999999999</v>
      </c>
      <c r="T17" s="3">
        <v>0</v>
      </c>
      <c r="U17" s="3">
        <v>0</v>
      </c>
      <c r="V17" s="3">
        <v>0</v>
      </c>
      <c r="W17" s="3">
        <v>3576.75</v>
      </c>
      <c r="X17" s="3">
        <v>0</v>
      </c>
      <c r="Y17" s="3">
        <v>58572</v>
      </c>
      <c r="Z17" s="3">
        <v>923417.58999999985</v>
      </c>
      <c r="AA17" s="3">
        <v>9188.0799999999981</v>
      </c>
      <c r="AB17">
        <v>1017861.4499999994</v>
      </c>
      <c r="AC17">
        <v>88995.419999999955</v>
      </c>
      <c r="AD17">
        <v>79226.299999999974</v>
      </c>
      <c r="AE17">
        <v>520.95999999999992</v>
      </c>
      <c r="AF17">
        <v>48124.41</v>
      </c>
      <c r="AG17">
        <v>52768.39</v>
      </c>
      <c r="AH17">
        <v>6807</v>
      </c>
      <c r="AI17">
        <v>20680.099999999999</v>
      </c>
      <c r="AJ17">
        <v>5102.32</v>
      </c>
      <c r="AK17">
        <v>9404.4700000000084</v>
      </c>
      <c r="AL17">
        <v>1800</v>
      </c>
      <c r="AM17">
        <v>2747.9699999999993</v>
      </c>
      <c r="AN17">
        <v>7280.9600000000009</v>
      </c>
      <c r="AO17">
        <v>39707.539999999994</v>
      </c>
      <c r="AP17">
        <v>31991.919999999998</v>
      </c>
      <c r="AQ17">
        <v>4902.619999999999</v>
      </c>
      <c r="AR17">
        <v>83558.149999999921</v>
      </c>
      <c r="AS17">
        <v>3301.52</v>
      </c>
      <c r="AT17" s="22">
        <v>0</v>
      </c>
      <c r="AU17">
        <v>3585.04</v>
      </c>
      <c r="AV17">
        <v>0</v>
      </c>
      <c r="AW17">
        <v>3264.37</v>
      </c>
      <c r="AX17">
        <v>4382.83</v>
      </c>
      <c r="AY17">
        <v>2528</v>
      </c>
      <c r="AZ17">
        <v>0</v>
      </c>
      <c r="BA17">
        <v>13187.119999999994</v>
      </c>
      <c r="BB17">
        <v>9193.75</v>
      </c>
      <c r="BC17" s="3">
        <v>7486.92</v>
      </c>
      <c r="BD17" s="3">
        <v>110216.69999999997</v>
      </c>
      <c r="BE17" s="3">
        <v>13233.58</v>
      </c>
      <c r="BF17" s="3">
        <v>72696.890000000014</v>
      </c>
      <c r="BG17" s="3">
        <v>35771.949999999997</v>
      </c>
      <c r="BH17" s="3">
        <v>0</v>
      </c>
      <c r="BI17" s="3">
        <v>0</v>
      </c>
      <c r="BJ17" s="3">
        <v>0</v>
      </c>
      <c r="BK17" s="3">
        <v>106.49</v>
      </c>
      <c r="BL17" s="3">
        <v>0</v>
      </c>
      <c r="BM17" s="3">
        <v>7394.13</v>
      </c>
      <c r="BN17" s="3">
        <v>0</v>
      </c>
      <c r="BO17" s="3">
        <v>0</v>
      </c>
      <c r="BP17" s="3">
        <v>1</v>
      </c>
      <c r="BQ17" s="3">
        <v>0</v>
      </c>
      <c r="BR17" s="3">
        <v>233.5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2">
        <v>0</v>
      </c>
      <c r="BY17" s="2">
        <v>0</v>
      </c>
      <c r="BZ17" s="2">
        <v>-135956.6</v>
      </c>
      <c r="CA17" s="2">
        <v>26011.62</v>
      </c>
      <c r="CB17" s="2">
        <v>0</v>
      </c>
      <c r="CC17" s="2">
        <v>455.11999999999966</v>
      </c>
      <c r="CD17" s="2">
        <v>0</v>
      </c>
    </row>
    <row r="18" spans="1:82" ht="14.4" x14ac:dyDescent="0.3">
      <c r="A18" s="27">
        <v>2012</v>
      </c>
      <c r="B18" s="2" t="str">
        <f>_xlfn.XLOOKUP(A18,'Schools lookup'!A:A,'Schools lookup'!B:B)</f>
        <v>CIP2012</v>
      </c>
      <c r="C18" s="2" t="str">
        <f>_xlfn.XLOOKUP(A18,'Schools lookup'!A:A,'Schools lookup'!C:C)</f>
        <v>Gorseybrigg Primary School and Nursery</v>
      </c>
      <c r="D18" s="3">
        <v>117050.08</v>
      </c>
      <c r="E18" s="3">
        <v>20918.61</v>
      </c>
      <c r="F18" s="3">
        <v>60056.45</v>
      </c>
      <c r="G18" s="3">
        <v>1198608.29</v>
      </c>
      <c r="H18" s="3">
        <v>0</v>
      </c>
      <c r="I18" s="3">
        <v>38092.080000000002</v>
      </c>
      <c r="J18" s="3">
        <v>0</v>
      </c>
      <c r="K18" s="3">
        <v>32044.559999999998</v>
      </c>
      <c r="L18" s="3">
        <v>26565.98</v>
      </c>
      <c r="M18" s="3">
        <v>109248.67</v>
      </c>
      <c r="N18" s="3">
        <v>0</v>
      </c>
      <c r="O18" s="3">
        <v>40794.859999999993</v>
      </c>
      <c r="P18" s="3">
        <v>35233.109999999993</v>
      </c>
      <c r="Q18" s="3">
        <v>5798.96</v>
      </c>
      <c r="R18" s="3">
        <v>466.71</v>
      </c>
      <c r="S18" s="3">
        <v>27247.80999999999</v>
      </c>
      <c r="T18" s="3">
        <v>0</v>
      </c>
      <c r="U18" s="3">
        <v>0</v>
      </c>
      <c r="V18" s="3">
        <v>0</v>
      </c>
      <c r="W18" s="3">
        <v>43999.02</v>
      </c>
      <c r="X18" s="3">
        <v>0</v>
      </c>
      <c r="Y18" s="3">
        <v>57072</v>
      </c>
      <c r="Z18" s="3">
        <v>657520.19000000018</v>
      </c>
      <c r="AA18" s="3">
        <v>6579.5599999999995</v>
      </c>
      <c r="AB18">
        <v>261429.98999999996</v>
      </c>
      <c r="AC18">
        <v>0</v>
      </c>
      <c r="AD18">
        <v>46588.060000000005</v>
      </c>
      <c r="AE18">
        <v>0</v>
      </c>
      <c r="AF18">
        <v>26924.709999999995</v>
      </c>
      <c r="AG18">
        <v>5533.19</v>
      </c>
      <c r="AH18">
        <v>10361.33</v>
      </c>
      <c r="AI18">
        <v>12822.18</v>
      </c>
      <c r="AJ18">
        <v>4969.7299999999996</v>
      </c>
      <c r="AK18">
        <v>62514.96</v>
      </c>
      <c r="AL18">
        <v>3644.63</v>
      </c>
      <c r="AM18">
        <v>40126.03</v>
      </c>
      <c r="AN18">
        <v>5398.0299999999988</v>
      </c>
      <c r="AO18">
        <v>12499.900000000001</v>
      </c>
      <c r="AP18">
        <v>24326.25</v>
      </c>
      <c r="AQ18">
        <v>-32905.57</v>
      </c>
      <c r="AR18">
        <v>163085.45999999996</v>
      </c>
      <c r="AS18">
        <v>3017.6</v>
      </c>
      <c r="AT18">
        <v>0</v>
      </c>
      <c r="AU18">
        <v>7826.1200000000008</v>
      </c>
      <c r="AV18">
        <v>0</v>
      </c>
      <c r="AW18">
        <v>5359.0199999999995</v>
      </c>
      <c r="AX18">
        <v>0</v>
      </c>
      <c r="AY18">
        <v>0</v>
      </c>
      <c r="AZ18">
        <v>0</v>
      </c>
      <c r="BA18">
        <v>1617.3700000000001</v>
      </c>
      <c r="BB18">
        <v>6690.85</v>
      </c>
      <c r="BC18" s="3">
        <v>12227.08</v>
      </c>
      <c r="BD18" s="3">
        <v>84946.230000000069</v>
      </c>
      <c r="BE18" s="3">
        <v>12226.149999999996</v>
      </c>
      <c r="BF18" s="3">
        <v>25894.42</v>
      </c>
      <c r="BG18" s="3">
        <v>29547.529999999995</v>
      </c>
      <c r="BH18" s="3">
        <v>0</v>
      </c>
      <c r="BI18" s="3">
        <v>0</v>
      </c>
      <c r="BJ18" s="3">
        <v>0</v>
      </c>
      <c r="BK18" s="3">
        <v>23730.76</v>
      </c>
      <c r="BL18" s="3">
        <v>0</v>
      </c>
      <c r="BM18" s="3">
        <v>6599.65</v>
      </c>
      <c r="BN18" s="3">
        <v>0</v>
      </c>
      <c r="BO18" s="3">
        <v>0</v>
      </c>
      <c r="BP18" s="3">
        <v>1</v>
      </c>
      <c r="BQ18" s="3">
        <v>0</v>
      </c>
      <c r="BR18" s="3">
        <v>39809.629999999997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2">
        <v>0</v>
      </c>
      <c r="BY18" s="2">
        <v>0</v>
      </c>
      <c r="BZ18" s="2">
        <v>187452.11000000002</v>
      </c>
      <c r="CA18" s="2">
        <v>26846.47</v>
      </c>
      <c r="CB18" s="2">
        <v>0</v>
      </c>
      <c r="CC18" s="2">
        <v>41186.869999999995</v>
      </c>
      <c r="CD18" s="2">
        <v>0</v>
      </c>
    </row>
    <row r="19" spans="1:82" ht="14.4" x14ac:dyDescent="0.3">
      <c r="A19" s="27">
        <v>2013</v>
      </c>
      <c r="B19" s="2" t="str">
        <f>_xlfn.XLOOKUP(A19,'Schools lookup'!A:A,'Schools lookup'!B:B)</f>
        <v>CIP2013</v>
      </c>
      <c r="C19" s="2" t="str">
        <f>_xlfn.XLOOKUP(A19,'Schools lookup'!A:A,'Schools lookup'!C:C)</f>
        <v>Chapel-en-le-Frith CofE VC Primary School</v>
      </c>
      <c r="D19" s="3">
        <v>587576.02</v>
      </c>
      <c r="E19" s="3">
        <v>41304.100000000006</v>
      </c>
      <c r="F19" s="3">
        <v>78265.45</v>
      </c>
      <c r="G19" s="3">
        <v>2534431.35</v>
      </c>
      <c r="H19" s="3">
        <v>0</v>
      </c>
      <c r="I19" s="3">
        <v>376939.86</v>
      </c>
      <c r="J19" s="3">
        <v>0</v>
      </c>
      <c r="K19" s="3">
        <v>177504</v>
      </c>
      <c r="L19" s="3">
        <v>63043.409999999996</v>
      </c>
      <c r="M19" s="3">
        <v>0</v>
      </c>
      <c r="N19" s="3">
        <v>2923.5</v>
      </c>
      <c r="O19" s="3">
        <v>52369.599999999999</v>
      </c>
      <c r="P19" s="3">
        <v>33936.44</v>
      </c>
      <c r="Q19" s="3">
        <v>5702.1900000000005</v>
      </c>
      <c r="R19" s="3">
        <v>9862.0199999999986</v>
      </c>
      <c r="S19" s="3">
        <v>0</v>
      </c>
      <c r="T19" s="3">
        <v>0</v>
      </c>
      <c r="U19" s="3">
        <v>0</v>
      </c>
      <c r="V19" s="3">
        <v>0</v>
      </c>
      <c r="W19" s="3">
        <v>92420</v>
      </c>
      <c r="X19" s="3">
        <v>0</v>
      </c>
      <c r="Y19" s="3">
        <v>94688</v>
      </c>
      <c r="Z19" s="3">
        <v>1352772.2299999997</v>
      </c>
      <c r="AA19" s="3">
        <v>3437.7999999999997</v>
      </c>
      <c r="AB19">
        <v>1119706.1500000008</v>
      </c>
      <c r="AC19">
        <v>66140.259999999995</v>
      </c>
      <c r="AD19">
        <v>208566.56000000008</v>
      </c>
      <c r="AE19">
        <v>0</v>
      </c>
      <c r="AF19">
        <v>37457.080000000009</v>
      </c>
      <c r="AG19">
        <v>14005.050000000003</v>
      </c>
      <c r="AH19">
        <v>10673.33</v>
      </c>
      <c r="AI19">
        <v>29332.230000000003</v>
      </c>
      <c r="AJ19">
        <v>7125.43</v>
      </c>
      <c r="AK19">
        <v>28429.15</v>
      </c>
      <c r="AL19">
        <v>3834.22</v>
      </c>
      <c r="AM19">
        <v>10250.880000000001</v>
      </c>
      <c r="AN19">
        <v>13088.47</v>
      </c>
      <c r="AO19">
        <v>50757.039999999986</v>
      </c>
      <c r="AP19">
        <v>54600</v>
      </c>
      <c r="AQ19">
        <v>6490.7</v>
      </c>
      <c r="AR19">
        <v>42543.380000000041</v>
      </c>
      <c r="AS19">
        <v>2889.5</v>
      </c>
      <c r="AT19">
        <v>0</v>
      </c>
      <c r="AU19">
        <v>2374.52</v>
      </c>
      <c r="AV19">
        <v>0</v>
      </c>
      <c r="AW19">
        <v>18862.97</v>
      </c>
      <c r="AX19">
        <v>11068.55</v>
      </c>
      <c r="AY19">
        <v>0</v>
      </c>
      <c r="AZ19">
        <v>0</v>
      </c>
      <c r="BA19">
        <v>31685.369999999988</v>
      </c>
      <c r="BB19">
        <v>14021.5</v>
      </c>
      <c r="BC19" s="3">
        <v>15921.34</v>
      </c>
      <c r="BD19" s="3">
        <v>156108.99</v>
      </c>
      <c r="BE19" s="3">
        <v>4965.1399999999994</v>
      </c>
      <c r="BF19" s="3">
        <v>35020.699999999997</v>
      </c>
      <c r="BG19" s="3">
        <v>37735.94</v>
      </c>
      <c r="BH19" s="3">
        <v>0</v>
      </c>
      <c r="BI19" s="3">
        <v>0</v>
      </c>
      <c r="BJ19" s="3">
        <v>0</v>
      </c>
      <c r="BK19" s="3">
        <v>50812.62</v>
      </c>
      <c r="BL19" s="3">
        <v>4918.0300000000007</v>
      </c>
      <c r="BM19" s="3">
        <v>9324.6299999999992</v>
      </c>
      <c r="BN19" s="3">
        <v>0</v>
      </c>
      <c r="BO19" s="3">
        <v>0</v>
      </c>
      <c r="BP19" s="3">
        <v>1</v>
      </c>
      <c r="BQ19" s="3">
        <v>0</v>
      </c>
      <c r="BR19" s="3">
        <v>15366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2">
        <v>0</v>
      </c>
      <c r="BY19" s="2">
        <v>0</v>
      </c>
      <c r="BZ19" s="2">
        <v>549111.91999999993</v>
      </c>
      <c r="CA19" s="2">
        <v>72224.08</v>
      </c>
      <c r="CB19" s="2">
        <v>0</v>
      </c>
      <c r="CC19" s="2">
        <v>77993.450000000012</v>
      </c>
      <c r="CD19" s="2">
        <v>0</v>
      </c>
    </row>
    <row r="20" spans="1:82" ht="14.4" x14ac:dyDescent="0.3">
      <c r="A20" s="27">
        <v>2017</v>
      </c>
      <c r="B20" s="2" t="str">
        <f>_xlfn.XLOOKUP(A20,'Schools lookup'!A:A,'Schools lookup'!B:B)</f>
        <v>CIP2017</v>
      </c>
      <c r="C20" s="2" t="str">
        <f>_xlfn.XLOOKUP(A20,'Schools lookup'!A:A,'Schools lookup'!C:C)</f>
        <v>Ashover Primary School</v>
      </c>
      <c r="D20" s="3">
        <v>138456.99</v>
      </c>
      <c r="E20" s="3">
        <v>17187.170000000002</v>
      </c>
      <c r="F20" s="3">
        <v>-1321.69</v>
      </c>
      <c r="G20" s="3">
        <v>1190510.8600000001</v>
      </c>
      <c r="H20" s="3">
        <v>0</v>
      </c>
      <c r="I20" s="3">
        <v>73944.160000000003</v>
      </c>
      <c r="J20" s="3">
        <v>0</v>
      </c>
      <c r="K20" s="3">
        <v>64660.6</v>
      </c>
      <c r="L20" s="3">
        <v>24334.129999999997</v>
      </c>
      <c r="M20" s="3">
        <v>0</v>
      </c>
      <c r="N20" s="3">
        <v>200</v>
      </c>
      <c r="O20" s="3">
        <v>45253.009999999995</v>
      </c>
      <c r="P20" s="3">
        <v>47968.94000000001</v>
      </c>
      <c r="Q20" s="3">
        <v>0</v>
      </c>
      <c r="R20" s="3">
        <v>0</v>
      </c>
      <c r="S20" s="3">
        <v>41315.599999999999</v>
      </c>
      <c r="T20" s="3">
        <v>0</v>
      </c>
      <c r="U20" s="3">
        <v>0</v>
      </c>
      <c r="V20" s="3">
        <v>0</v>
      </c>
      <c r="W20" s="3">
        <v>50194.45</v>
      </c>
      <c r="X20" s="3">
        <v>0</v>
      </c>
      <c r="Y20" s="3">
        <v>55443</v>
      </c>
      <c r="Z20" s="3">
        <v>643807.92999999993</v>
      </c>
      <c r="AA20" s="3">
        <v>10528.939999999999</v>
      </c>
      <c r="AB20">
        <v>351075.93000000011</v>
      </c>
      <c r="AC20">
        <v>45266.220000000016</v>
      </c>
      <c r="AD20">
        <v>52854.879999999983</v>
      </c>
      <c r="AE20">
        <v>0</v>
      </c>
      <c r="AF20">
        <v>42783.280000000006</v>
      </c>
      <c r="AG20">
        <v>7416.43</v>
      </c>
      <c r="AH20">
        <v>4122.91</v>
      </c>
      <c r="AI20">
        <v>3003.16</v>
      </c>
      <c r="AJ20">
        <v>1617.08</v>
      </c>
      <c r="AK20">
        <v>54855.280000000006</v>
      </c>
      <c r="AL20">
        <v>4328.7</v>
      </c>
      <c r="AM20">
        <v>2913.2299999999991</v>
      </c>
      <c r="AN20">
        <v>2887.71</v>
      </c>
      <c r="AO20">
        <v>23382.239999999994</v>
      </c>
      <c r="AP20">
        <v>21706.5</v>
      </c>
      <c r="AQ20">
        <v>1392.45</v>
      </c>
      <c r="AR20">
        <v>87377.590000000026</v>
      </c>
      <c r="AS20">
        <v>3545</v>
      </c>
      <c r="AT20">
        <v>0</v>
      </c>
      <c r="AU20">
        <v>7151.8499999999995</v>
      </c>
      <c r="AV20">
        <v>0</v>
      </c>
      <c r="AW20">
        <v>3811.62</v>
      </c>
      <c r="AX20">
        <v>0</v>
      </c>
      <c r="AY20">
        <v>1459</v>
      </c>
      <c r="AZ20">
        <v>0</v>
      </c>
      <c r="BA20">
        <v>20523.989999999983</v>
      </c>
      <c r="BB20">
        <v>11581</v>
      </c>
      <c r="BC20" s="3">
        <v>11122.29</v>
      </c>
      <c r="BD20" s="3">
        <v>113222.68000000001</v>
      </c>
      <c r="BE20" s="3">
        <v>1800.35</v>
      </c>
      <c r="BF20" s="3">
        <v>28252.92</v>
      </c>
      <c r="BG20" s="3">
        <v>20487.04</v>
      </c>
      <c r="BH20" s="3">
        <v>0</v>
      </c>
      <c r="BI20" s="3">
        <v>0</v>
      </c>
      <c r="BJ20" s="3">
        <v>0</v>
      </c>
      <c r="BK20" s="3">
        <v>31627.449999999986</v>
      </c>
      <c r="BL20" s="3">
        <v>0</v>
      </c>
      <c r="BM20" s="3">
        <v>6475</v>
      </c>
      <c r="BN20" s="3">
        <v>0</v>
      </c>
      <c r="BO20" s="3">
        <v>0</v>
      </c>
      <c r="BP20" s="3">
        <v>1</v>
      </c>
      <c r="BQ20" s="3">
        <v>0</v>
      </c>
      <c r="BR20" s="3">
        <v>0</v>
      </c>
      <c r="BS20" s="3">
        <v>2592.59</v>
      </c>
      <c r="BT20" s="3">
        <v>0</v>
      </c>
      <c r="BU20" s="3">
        <v>0</v>
      </c>
      <c r="BV20" s="3">
        <v>0</v>
      </c>
      <c r="BW20" s="3">
        <v>1088.68</v>
      </c>
      <c r="BX20" s="2">
        <v>0</v>
      </c>
      <c r="BY20" s="2">
        <v>0</v>
      </c>
      <c r="BZ20" s="2">
        <v>97809.09</v>
      </c>
      <c r="CA20" s="2">
        <v>1472.04</v>
      </c>
      <c r="CB20" s="2">
        <v>0</v>
      </c>
      <c r="CC20" s="2">
        <v>35754.170000000013</v>
      </c>
      <c r="CD20" s="2">
        <v>0</v>
      </c>
    </row>
    <row r="21" spans="1:82" ht="14.4" x14ac:dyDescent="0.3">
      <c r="A21" s="27">
        <v>2018</v>
      </c>
      <c r="B21" s="2" t="str">
        <f>_xlfn.XLOOKUP(A21,'Schools lookup'!A:A,'Schools lookup'!B:B)</f>
        <v>CIP2018</v>
      </c>
      <c r="C21" s="2" t="str">
        <f>_xlfn.XLOOKUP(A21,'Schools lookup'!A:A,'Schools lookup'!C:C)</f>
        <v>Aston-on-Trent Primary School</v>
      </c>
      <c r="D21" s="3">
        <v>170176.05</v>
      </c>
      <c r="E21" s="3">
        <v>0</v>
      </c>
      <c r="F21" s="3">
        <v>4034.87</v>
      </c>
      <c r="G21" s="3">
        <v>948478.96</v>
      </c>
      <c r="H21" s="3">
        <v>0</v>
      </c>
      <c r="I21" s="3">
        <v>40895.829999999994</v>
      </c>
      <c r="J21" s="3">
        <v>0</v>
      </c>
      <c r="K21" s="3">
        <v>34740</v>
      </c>
      <c r="L21" s="3">
        <v>19014.63</v>
      </c>
      <c r="M21" s="3">
        <v>2700</v>
      </c>
      <c r="N21" s="3">
        <v>0</v>
      </c>
      <c r="O21" s="3">
        <v>34178.790000000008</v>
      </c>
      <c r="P21" s="3">
        <v>30476.84</v>
      </c>
      <c r="Q21" s="3">
        <v>13440.98</v>
      </c>
      <c r="R21" s="3">
        <v>0</v>
      </c>
      <c r="S21" s="3">
        <v>7153.5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51092</v>
      </c>
      <c r="Z21" s="3">
        <v>582477.66999999993</v>
      </c>
      <c r="AA21" s="3">
        <v>16752.690000000006</v>
      </c>
      <c r="AB21">
        <v>131542.98999999996</v>
      </c>
      <c r="AC21">
        <v>195.16</v>
      </c>
      <c r="AD21">
        <v>49169.069999999971</v>
      </c>
      <c r="AE21">
        <v>0</v>
      </c>
      <c r="AF21">
        <v>26177.95</v>
      </c>
      <c r="AG21">
        <v>3976.39</v>
      </c>
      <c r="AH21">
        <v>2626.34</v>
      </c>
      <c r="AI21">
        <v>10652.43</v>
      </c>
      <c r="AJ21">
        <v>1452.38</v>
      </c>
      <c r="AK21">
        <v>11950.04</v>
      </c>
      <c r="AL21">
        <v>3681.5700000000006</v>
      </c>
      <c r="AM21">
        <v>39667.250000000007</v>
      </c>
      <c r="AN21">
        <v>3895.11</v>
      </c>
      <c r="AO21">
        <v>23074.570000000003</v>
      </c>
      <c r="AP21">
        <v>18338.25</v>
      </c>
      <c r="AQ21">
        <v>1896.3500000000001</v>
      </c>
      <c r="AR21">
        <v>51094.740000000013</v>
      </c>
      <c r="AS21">
        <v>3518</v>
      </c>
      <c r="AT21">
        <v>0</v>
      </c>
      <c r="AU21">
        <v>7763.84</v>
      </c>
      <c r="AV21">
        <v>0</v>
      </c>
      <c r="AW21">
        <v>194.01</v>
      </c>
      <c r="AX21">
        <v>3817.8399999999997</v>
      </c>
      <c r="AY21">
        <v>720.72</v>
      </c>
      <c r="AZ21">
        <v>0</v>
      </c>
      <c r="BA21">
        <v>16845.48</v>
      </c>
      <c r="BB21">
        <v>6135.55</v>
      </c>
      <c r="BC21" s="3">
        <v>8060.49</v>
      </c>
      <c r="BD21" s="3">
        <v>80460.359999999986</v>
      </c>
      <c r="BE21" s="3">
        <v>21569.760000000002</v>
      </c>
      <c r="BF21" s="3">
        <v>25662.2</v>
      </c>
      <c r="BG21" s="3">
        <v>24537.86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6126.25</v>
      </c>
      <c r="BN21" s="3">
        <v>0</v>
      </c>
      <c r="BO21" s="3">
        <v>0</v>
      </c>
      <c r="BP21" s="3">
        <v>1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671.14</v>
      </c>
      <c r="BX21" s="2">
        <v>0</v>
      </c>
      <c r="BY21" s="2">
        <v>0</v>
      </c>
      <c r="BZ21" s="2">
        <v>174440.52</v>
      </c>
      <c r="CA21" s="2">
        <v>9489.98</v>
      </c>
      <c r="CB21" s="2">
        <v>0</v>
      </c>
      <c r="CC21" s="2">
        <v>0</v>
      </c>
      <c r="CD21" s="2">
        <v>0</v>
      </c>
    </row>
    <row r="22" spans="1:82" ht="14.4" x14ac:dyDescent="0.3">
      <c r="A22" s="27">
        <v>2019</v>
      </c>
      <c r="B22" s="2" t="str">
        <f>_xlfn.XLOOKUP(A22,'Schools lookup'!A:A,'Schools lookup'!B:B)</f>
        <v>CIP2019</v>
      </c>
      <c r="C22" s="2" t="str">
        <f>_xlfn.XLOOKUP(A22,'Schools lookup'!A:A,'Schools lookup'!C:C)</f>
        <v>Bramley Vale Primary School</v>
      </c>
      <c r="D22" s="3">
        <v>108230.36</v>
      </c>
      <c r="E22" s="3">
        <v>12915.939999999999</v>
      </c>
      <c r="F22" s="3">
        <v>9240.49</v>
      </c>
      <c r="G22" s="3">
        <v>877213.27</v>
      </c>
      <c r="H22" s="3">
        <v>0</v>
      </c>
      <c r="I22" s="3">
        <v>46310.590000000004</v>
      </c>
      <c r="J22" s="3">
        <v>0</v>
      </c>
      <c r="K22" s="3">
        <v>95585.2</v>
      </c>
      <c r="L22" s="3">
        <v>22702.37</v>
      </c>
      <c r="M22" s="3">
        <v>0</v>
      </c>
      <c r="N22" s="3">
        <v>0</v>
      </c>
      <c r="O22" s="3">
        <v>28086.669999999995</v>
      </c>
      <c r="P22" s="3">
        <v>6274.83</v>
      </c>
      <c r="Q22" s="3">
        <v>10684.05</v>
      </c>
      <c r="R22" s="3">
        <v>5599.03</v>
      </c>
      <c r="S22" s="3">
        <v>16669.669999999998</v>
      </c>
      <c r="T22" s="3">
        <v>0</v>
      </c>
      <c r="U22" s="3">
        <v>0</v>
      </c>
      <c r="V22" s="3">
        <v>0</v>
      </c>
      <c r="W22" s="3">
        <v>23529.279999999999</v>
      </c>
      <c r="X22" s="3">
        <v>0</v>
      </c>
      <c r="Y22" s="3">
        <v>31741</v>
      </c>
      <c r="Z22" s="3">
        <v>444915.81999999995</v>
      </c>
      <c r="AA22" s="3">
        <v>0</v>
      </c>
      <c r="AB22">
        <v>185527.88000000003</v>
      </c>
      <c r="AC22">
        <v>48062.279999999992</v>
      </c>
      <c r="AD22">
        <v>34363.56</v>
      </c>
      <c r="AE22">
        <v>0</v>
      </c>
      <c r="AF22">
        <v>26547.979999999996</v>
      </c>
      <c r="AG22">
        <v>5062.9900000000007</v>
      </c>
      <c r="AH22">
        <v>8600.01</v>
      </c>
      <c r="AI22">
        <v>9360.64</v>
      </c>
      <c r="AJ22">
        <v>3991.36</v>
      </c>
      <c r="AK22">
        <v>13294.980000000001</v>
      </c>
      <c r="AL22">
        <v>1139.97</v>
      </c>
      <c r="AM22">
        <v>7024.9199999999955</v>
      </c>
      <c r="AN22">
        <v>3412.23</v>
      </c>
      <c r="AO22">
        <v>3416.1200000000017</v>
      </c>
      <c r="AP22">
        <v>18587.75</v>
      </c>
      <c r="AQ22">
        <v>538.38</v>
      </c>
      <c r="AR22">
        <v>40842.850000000042</v>
      </c>
      <c r="AS22">
        <v>1719.47</v>
      </c>
      <c r="AT22">
        <v>0</v>
      </c>
      <c r="AU22">
        <v>13096.470000000001</v>
      </c>
      <c r="AV22">
        <v>0</v>
      </c>
      <c r="AW22">
        <v>1952.16</v>
      </c>
      <c r="AX22">
        <v>0</v>
      </c>
      <c r="AY22">
        <v>5460</v>
      </c>
      <c r="AZ22">
        <v>0</v>
      </c>
      <c r="BA22">
        <v>8694.279999999997</v>
      </c>
      <c r="BB22">
        <v>4120.5</v>
      </c>
      <c r="BC22" s="3">
        <v>6967.7000000000007</v>
      </c>
      <c r="BD22" s="3">
        <v>45221.369999999981</v>
      </c>
      <c r="BE22" s="3">
        <v>65773.690000000031</v>
      </c>
      <c r="BF22" s="3">
        <v>27912.750000000015</v>
      </c>
      <c r="BG22" s="3">
        <v>17245.580000000002</v>
      </c>
      <c r="BH22" s="3">
        <v>0</v>
      </c>
      <c r="BI22" s="3">
        <v>0</v>
      </c>
      <c r="BJ22" s="3">
        <v>0</v>
      </c>
      <c r="BK22" s="3">
        <v>12427.909999999996</v>
      </c>
      <c r="BL22" s="3">
        <v>0</v>
      </c>
      <c r="BM22" s="3">
        <v>5687.5</v>
      </c>
      <c r="BN22" s="3">
        <v>0</v>
      </c>
      <c r="BO22" s="3">
        <v>0</v>
      </c>
      <c r="BP22" s="3">
        <v>1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6613.22</v>
      </c>
      <c r="BX22" s="2">
        <v>0</v>
      </c>
      <c r="BY22" s="2">
        <v>0</v>
      </c>
      <c r="BZ22" s="2">
        <v>196243.35</v>
      </c>
      <c r="CA22" s="2">
        <v>8314.77</v>
      </c>
      <c r="CB22" s="2">
        <v>0</v>
      </c>
      <c r="CC22" s="2">
        <v>24017.310000000005</v>
      </c>
      <c r="CD22" s="2">
        <v>0</v>
      </c>
    </row>
    <row r="23" spans="1:82" ht="14.4" x14ac:dyDescent="0.3">
      <c r="A23" s="27">
        <v>2021</v>
      </c>
      <c r="B23" s="2" t="str">
        <f>_xlfn.XLOOKUP(A23,'Schools lookup'!A:A,'Schools lookup'!B:B)</f>
        <v>CIP2021</v>
      </c>
      <c r="C23" s="2" t="str">
        <f>_xlfn.XLOOKUP(A23,'Schools lookup'!A:A,'Schools lookup'!C:C)</f>
        <v>Bamford Primary School</v>
      </c>
      <c r="D23" s="3">
        <v>280873.11</v>
      </c>
      <c r="E23" s="3">
        <v>9250.18</v>
      </c>
      <c r="F23" s="3">
        <v>26197.38</v>
      </c>
      <c r="G23" s="3">
        <v>488024.83</v>
      </c>
      <c r="H23" s="3">
        <v>0</v>
      </c>
      <c r="I23" s="3">
        <v>56614.9</v>
      </c>
      <c r="J23" s="3">
        <v>0</v>
      </c>
      <c r="K23" s="3">
        <v>10360</v>
      </c>
      <c r="L23" s="3">
        <v>13644.18</v>
      </c>
      <c r="M23" s="3">
        <v>0</v>
      </c>
      <c r="N23" s="3">
        <v>0</v>
      </c>
      <c r="O23" s="3">
        <v>91099.219999999972</v>
      </c>
      <c r="P23" s="3">
        <v>10276.050000000003</v>
      </c>
      <c r="Q23" s="3">
        <v>4316.57</v>
      </c>
      <c r="R23" s="3">
        <v>468.96</v>
      </c>
      <c r="S23" s="3">
        <v>5412.2000000000007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28759</v>
      </c>
      <c r="Z23" s="3">
        <v>357573.51</v>
      </c>
      <c r="AA23" s="3">
        <v>35922.269999999997</v>
      </c>
      <c r="AB23">
        <v>105835.5100000001</v>
      </c>
      <c r="AC23">
        <v>9865.4499999999989</v>
      </c>
      <c r="AD23">
        <v>32787.689999999981</v>
      </c>
      <c r="AE23">
        <v>0</v>
      </c>
      <c r="AF23">
        <v>2583.5899999999997</v>
      </c>
      <c r="AG23">
        <v>2688.3899999999994</v>
      </c>
      <c r="AH23">
        <v>1893</v>
      </c>
      <c r="AI23">
        <v>6072.71</v>
      </c>
      <c r="AJ23">
        <v>1682.5700000000002</v>
      </c>
      <c r="AK23">
        <v>7594.2799999999988</v>
      </c>
      <c r="AL23">
        <v>538.08999999999992</v>
      </c>
      <c r="AM23">
        <v>1030.1800000000003</v>
      </c>
      <c r="AN23">
        <v>1699.6399999999999</v>
      </c>
      <c r="AO23">
        <v>15484.580000000004</v>
      </c>
      <c r="AP23">
        <v>8501.09</v>
      </c>
      <c r="AQ23">
        <v>164.45999999999998</v>
      </c>
      <c r="AR23">
        <v>29056.100000000006</v>
      </c>
      <c r="AS23">
        <v>0</v>
      </c>
      <c r="AT23">
        <v>0</v>
      </c>
      <c r="AU23">
        <v>2627.05</v>
      </c>
      <c r="AV23">
        <v>0</v>
      </c>
      <c r="AW23">
        <v>2046.25</v>
      </c>
      <c r="AX23">
        <v>0</v>
      </c>
      <c r="AY23">
        <v>0</v>
      </c>
      <c r="AZ23">
        <v>0</v>
      </c>
      <c r="BA23">
        <v>1260.4800000000002</v>
      </c>
      <c r="BB23">
        <v>2089.08</v>
      </c>
      <c r="BC23" s="3">
        <v>4326.1799999999994</v>
      </c>
      <c r="BD23" s="3">
        <v>34015.439999999995</v>
      </c>
      <c r="BE23" s="3">
        <v>0</v>
      </c>
      <c r="BF23" s="3">
        <v>3743.75</v>
      </c>
      <c r="BG23" s="3">
        <v>13754.37</v>
      </c>
      <c r="BH23" s="3">
        <v>0</v>
      </c>
      <c r="BI23" s="3">
        <v>0</v>
      </c>
      <c r="BJ23" s="3">
        <v>0</v>
      </c>
      <c r="BK23" s="3">
        <v>0</v>
      </c>
      <c r="BL23" s="3">
        <v>1251.8499999999999</v>
      </c>
      <c r="BM23" s="3">
        <v>4776.25</v>
      </c>
      <c r="BN23" s="3">
        <v>0</v>
      </c>
      <c r="BO23" s="3">
        <v>0</v>
      </c>
      <c r="BP23" s="3">
        <v>1</v>
      </c>
      <c r="BQ23" s="3">
        <v>0</v>
      </c>
      <c r="BR23" s="3">
        <v>7870.2</v>
      </c>
      <c r="BS23" s="3">
        <v>0</v>
      </c>
      <c r="BT23" s="3">
        <v>0</v>
      </c>
      <c r="BU23" s="3">
        <v>0</v>
      </c>
      <c r="BV23" s="3">
        <v>0</v>
      </c>
      <c r="BW23" s="3">
        <v>3933</v>
      </c>
      <c r="BX23" s="2">
        <v>0</v>
      </c>
      <c r="BY23" s="2">
        <v>0</v>
      </c>
      <c r="BZ23" s="2">
        <v>305013.31</v>
      </c>
      <c r="CA23" s="2">
        <v>19170.43</v>
      </c>
      <c r="CB23" s="2">
        <v>0</v>
      </c>
      <c r="CC23" s="2">
        <v>7998.33</v>
      </c>
      <c r="CD23" s="2">
        <v>0</v>
      </c>
    </row>
    <row r="24" spans="1:82" ht="14.4" x14ac:dyDescent="0.3">
      <c r="A24" s="27">
        <v>2022</v>
      </c>
      <c r="B24" s="2" t="str">
        <f>_xlfn.XLOOKUP(A24,'Schools lookup'!A:A,'Schools lookup'!B:B)</f>
        <v>CIP2022</v>
      </c>
      <c r="C24" s="2" t="str">
        <f>_xlfn.XLOOKUP(A24,'Schools lookup'!A:A,'Schools lookup'!C:C)</f>
        <v>Barlborough Primary School</v>
      </c>
      <c r="D24" s="3">
        <v>17276.22</v>
      </c>
      <c r="E24" s="3">
        <v>26599.14</v>
      </c>
      <c r="F24" s="3">
        <v>42037.2</v>
      </c>
      <c r="G24" s="3">
        <v>1018694.65</v>
      </c>
      <c r="H24" s="3">
        <v>0</v>
      </c>
      <c r="I24" s="3">
        <v>54726.45</v>
      </c>
      <c r="J24" s="3">
        <v>0</v>
      </c>
      <c r="K24" s="3">
        <v>64180</v>
      </c>
      <c r="L24" s="3">
        <v>22365.25</v>
      </c>
      <c r="M24" s="3">
        <v>2750.55</v>
      </c>
      <c r="N24" s="3">
        <v>125</v>
      </c>
      <c r="O24" s="3">
        <v>40805.669999999991</v>
      </c>
      <c r="P24" s="3">
        <v>19044.39</v>
      </c>
      <c r="Q24" s="3">
        <v>897.33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7373</v>
      </c>
      <c r="X24" s="3">
        <v>0</v>
      </c>
      <c r="Y24" s="3">
        <v>48772</v>
      </c>
      <c r="Z24" s="3">
        <v>552560.25000000012</v>
      </c>
      <c r="AA24" s="3">
        <v>737.78000000000009</v>
      </c>
      <c r="AB24">
        <v>229610.17000000004</v>
      </c>
      <c r="AC24">
        <v>0</v>
      </c>
      <c r="AD24">
        <v>43530.849999999977</v>
      </c>
      <c r="AE24">
        <v>0</v>
      </c>
      <c r="AF24">
        <v>38518.05000000001</v>
      </c>
      <c r="AG24">
        <v>8367.84</v>
      </c>
      <c r="AH24">
        <v>2842</v>
      </c>
      <c r="AI24">
        <v>2766.8</v>
      </c>
      <c r="AJ24">
        <v>1489.81</v>
      </c>
      <c r="AK24">
        <v>22654.020000000004</v>
      </c>
      <c r="AL24">
        <v>1790.2</v>
      </c>
      <c r="AM24">
        <v>41844.470000000008</v>
      </c>
      <c r="AN24">
        <v>1068.8</v>
      </c>
      <c r="AO24">
        <v>12073.56</v>
      </c>
      <c r="AP24">
        <v>12724.5</v>
      </c>
      <c r="AQ24">
        <v>8074.869999999999</v>
      </c>
      <c r="AR24">
        <v>34292.510000000009</v>
      </c>
      <c r="AS24">
        <v>2471.09</v>
      </c>
      <c r="AT24">
        <v>0</v>
      </c>
      <c r="AU24">
        <v>3557.7700000000004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8919.39</v>
      </c>
      <c r="BB24">
        <v>6119.25</v>
      </c>
      <c r="BC24" s="3">
        <v>79941.84</v>
      </c>
      <c r="BD24" s="3">
        <v>84237.670000000027</v>
      </c>
      <c r="BE24" s="3">
        <v>0</v>
      </c>
      <c r="BF24" s="3">
        <v>16825.599999999999</v>
      </c>
      <c r="BG24" s="3">
        <v>35408.000000000015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6283.75</v>
      </c>
      <c r="BN24" s="3">
        <v>0</v>
      </c>
      <c r="BO24" s="3">
        <v>0</v>
      </c>
      <c r="BP24" s="3">
        <v>1</v>
      </c>
      <c r="BQ24" s="3">
        <v>0</v>
      </c>
      <c r="BR24" s="3">
        <v>0</v>
      </c>
      <c r="BS24" s="3">
        <v>9924.68</v>
      </c>
      <c r="BT24" s="3">
        <v>0</v>
      </c>
      <c r="BU24" s="3">
        <v>0</v>
      </c>
      <c r="BV24" s="3">
        <v>0</v>
      </c>
      <c r="BW24" s="3">
        <v>6873.6899999999987</v>
      </c>
      <c r="BX24" s="2">
        <v>1965</v>
      </c>
      <c r="BY24" s="2">
        <v>0</v>
      </c>
      <c r="BZ24" s="2">
        <v>37210.42</v>
      </c>
      <c r="CA24" s="2">
        <v>29557.58</v>
      </c>
      <c r="CB24" s="2">
        <v>0</v>
      </c>
      <c r="CC24" s="2">
        <v>33972.14</v>
      </c>
      <c r="CD24" s="2">
        <v>0</v>
      </c>
    </row>
    <row r="25" spans="1:82" ht="14.4" x14ac:dyDescent="0.3">
      <c r="A25" s="27">
        <v>2041</v>
      </c>
      <c r="B25" s="2" t="str">
        <f>_xlfn.XLOOKUP(A25,'Schools lookup'!A:A,'Schools lookup'!B:B)</f>
        <v>CIP2041</v>
      </c>
      <c r="C25" s="2" t="str">
        <f>_xlfn.XLOOKUP(A25,'Schools lookup'!A:A,'Schools lookup'!C:C)</f>
        <v>Blackwell Community Primary and Nursery School</v>
      </c>
      <c r="D25" s="3">
        <v>90879.99</v>
      </c>
      <c r="E25" s="3">
        <v>-22188.3</v>
      </c>
      <c r="F25" s="3">
        <v>20232.990000000002</v>
      </c>
      <c r="G25" s="3">
        <v>689918.8</v>
      </c>
      <c r="H25" s="3">
        <v>0</v>
      </c>
      <c r="I25" s="3">
        <v>32888.519999999997</v>
      </c>
      <c r="J25" s="3">
        <v>0</v>
      </c>
      <c r="K25" s="3">
        <v>58944</v>
      </c>
      <c r="L25" s="3">
        <v>16957.38</v>
      </c>
      <c r="M25" s="3">
        <v>205</v>
      </c>
      <c r="N25" s="3">
        <v>0</v>
      </c>
      <c r="O25" s="3">
        <v>6370.0499999999993</v>
      </c>
      <c r="P25" s="3">
        <v>9109.9900000000016</v>
      </c>
      <c r="Q25" s="3">
        <v>3668.93</v>
      </c>
      <c r="R25" s="3">
        <v>0</v>
      </c>
      <c r="S25" s="3">
        <v>6325.9</v>
      </c>
      <c r="T25" s="3">
        <v>0</v>
      </c>
      <c r="U25" s="3">
        <v>0</v>
      </c>
      <c r="V25" s="3">
        <v>0</v>
      </c>
      <c r="W25" s="3">
        <v>5356.59</v>
      </c>
      <c r="X25" s="3">
        <v>0</v>
      </c>
      <c r="Y25" s="3">
        <v>32791</v>
      </c>
      <c r="Z25" s="3">
        <v>352128.24</v>
      </c>
      <c r="AA25" s="3">
        <v>5378.1400000000012</v>
      </c>
      <c r="AB25">
        <v>159178.40000000005</v>
      </c>
      <c r="AC25">
        <v>0</v>
      </c>
      <c r="AD25">
        <v>32828.119999999995</v>
      </c>
      <c r="AE25">
        <v>0</v>
      </c>
      <c r="AF25">
        <v>15374.520000000008</v>
      </c>
      <c r="AG25">
        <v>2927.9</v>
      </c>
      <c r="AH25">
        <v>1877.75</v>
      </c>
      <c r="AI25">
        <v>8753.92</v>
      </c>
      <c r="AJ25">
        <v>1745.54</v>
      </c>
      <c r="AK25">
        <v>6697.32</v>
      </c>
      <c r="AL25">
        <v>1658.76</v>
      </c>
      <c r="AM25">
        <v>39372.949999999997</v>
      </c>
      <c r="AN25">
        <v>11258.760000000002</v>
      </c>
      <c r="AO25">
        <v>24809.85</v>
      </c>
      <c r="AP25">
        <v>17090.75</v>
      </c>
      <c r="AQ25">
        <v>1963.71</v>
      </c>
      <c r="AR25">
        <v>33211.220000000008</v>
      </c>
      <c r="AS25">
        <v>2311.56</v>
      </c>
      <c r="AT25">
        <v>0</v>
      </c>
      <c r="AU25">
        <v>0</v>
      </c>
      <c r="AV25">
        <v>0</v>
      </c>
      <c r="AW25">
        <v>739.99</v>
      </c>
      <c r="AX25">
        <v>0</v>
      </c>
      <c r="AY25">
        <v>5758.6900000000005</v>
      </c>
      <c r="AZ25">
        <v>0</v>
      </c>
      <c r="BA25">
        <v>14482.759999999995</v>
      </c>
      <c r="BB25">
        <v>3290.25</v>
      </c>
      <c r="BC25" s="3">
        <v>6274.8400000000011</v>
      </c>
      <c r="BD25" s="3">
        <v>50797.010000000017</v>
      </c>
      <c r="BE25" s="3">
        <v>27090</v>
      </c>
      <c r="BF25" s="3">
        <v>12893.130000000001</v>
      </c>
      <c r="BG25" s="3">
        <v>15733.210000000001</v>
      </c>
      <c r="BH25" s="3">
        <v>0</v>
      </c>
      <c r="BI25" s="3">
        <v>0</v>
      </c>
      <c r="BJ25" s="3">
        <v>0</v>
      </c>
      <c r="BK25" s="3">
        <v>3384.6</v>
      </c>
      <c r="BL25" s="3">
        <v>0</v>
      </c>
      <c r="BM25" s="3">
        <v>5293.75</v>
      </c>
      <c r="BN25" s="3">
        <v>0</v>
      </c>
      <c r="BO25" s="3">
        <v>0</v>
      </c>
      <c r="BP25" s="3">
        <v>1</v>
      </c>
      <c r="BQ25" s="3">
        <v>0</v>
      </c>
      <c r="BR25" s="3">
        <v>14006.83</v>
      </c>
      <c r="BS25" s="3">
        <v>0</v>
      </c>
      <c r="BT25" s="3">
        <v>0</v>
      </c>
      <c r="BU25" s="3">
        <v>0</v>
      </c>
      <c r="BV25" s="3">
        <v>0</v>
      </c>
      <c r="BW25" s="3">
        <v>6102</v>
      </c>
      <c r="BX25" s="2">
        <v>0</v>
      </c>
      <c r="BY25" s="2">
        <v>0</v>
      </c>
      <c r="BZ25" s="2">
        <v>92432.27</v>
      </c>
      <c r="CA25" s="2">
        <v>5417.91</v>
      </c>
      <c r="CB25" s="2">
        <v>0</v>
      </c>
      <c r="CC25" s="2">
        <v>-20216.309999999998</v>
      </c>
      <c r="CD25" s="2">
        <v>0</v>
      </c>
    </row>
    <row r="26" spans="1:82" ht="14.4" x14ac:dyDescent="0.3">
      <c r="A26" s="27">
        <v>2043</v>
      </c>
      <c r="B26" s="2" t="str">
        <f>_xlfn.XLOOKUP(A26,'Schools lookup'!A:A,'Schools lookup'!B:B)</f>
        <v>CIP2043</v>
      </c>
      <c r="C26" s="2" t="str">
        <f>_xlfn.XLOOKUP(A26,'Schools lookup'!A:A,'Schools lookup'!C:C)</f>
        <v>Newton Primary School</v>
      </c>
      <c r="D26" s="3">
        <v>-31017.130000000005</v>
      </c>
      <c r="E26" s="3">
        <v>-7350.8499999999995</v>
      </c>
      <c r="F26" s="3">
        <v>11118.98</v>
      </c>
      <c r="G26" s="3">
        <v>799950.71</v>
      </c>
      <c r="H26" s="3">
        <v>0</v>
      </c>
      <c r="I26" s="3">
        <v>35172.119999999995</v>
      </c>
      <c r="J26" s="3">
        <v>0</v>
      </c>
      <c r="K26" s="3">
        <v>51940</v>
      </c>
      <c r="L26" s="3">
        <v>18308.25</v>
      </c>
      <c r="M26" s="3">
        <v>0</v>
      </c>
      <c r="N26" s="3">
        <v>5610</v>
      </c>
      <c r="O26" s="3">
        <v>4098.5600000000013</v>
      </c>
      <c r="P26" s="3">
        <v>13507.949999999999</v>
      </c>
      <c r="Q26" s="3">
        <v>26585.94</v>
      </c>
      <c r="R26" s="3">
        <v>3603.25</v>
      </c>
      <c r="S26" s="3">
        <v>26638.1</v>
      </c>
      <c r="T26" s="3">
        <v>0</v>
      </c>
      <c r="U26" s="3">
        <v>0</v>
      </c>
      <c r="V26" s="3">
        <v>0</v>
      </c>
      <c r="W26" s="3">
        <v>13466.05</v>
      </c>
      <c r="X26" s="3">
        <v>0</v>
      </c>
      <c r="Y26" s="3">
        <v>32496</v>
      </c>
      <c r="Z26" s="3">
        <v>462649.25999999989</v>
      </c>
      <c r="AA26" s="3">
        <v>679.62</v>
      </c>
      <c r="AB26">
        <v>148326.51000000004</v>
      </c>
      <c r="AC26">
        <v>28907.620000000006</v>
      </c>
      <c r="AD26">
        <v>44568.530000000013</v>
      </c>
      <c r="AE26">
        <v>37.15</v>
      </c>
      <c r="AF26">
        <v>32956.099999999991</v>
      </c>
      <c r="AG26">
        <v>3559.3</v>
      </c>
      <c r="AH26">
        <v>11640.86</v>
      </c>
      <c r="AI26">
        <v>10454.09</v>
      </c>
      <c r="AJ26">
        <v>2667.88</v>
      </c>
      <c r="AK26">
        <v>6346.3599999999988</v>
      </c>
      <c r="AL26">
        <v>1690.88</v>
      </c>
      <c r="AM26">
        <v>3019.29</v>
      </c>
      <c r="AN26">
        <v>2157.4899999999998</v>
      </c>
      <c r="AO26">
        <v>12493.409999999998</v>
      </c>
      <c r="AP26">
        <v>12974</v>
      </c>
      <c r="AQ26">
        <v>1803.83</v>
      </c>
      <c r="AR26">
        <v>31621.100000000039</v>
      </c>
      <c r="AS26">
        <v>1938</v>
      </c>
      <c r="AT26">
        <v>0</v>
      </c>
      <c r="AU26">
        <v>591.20000000000005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18522.840000000011</v>
      </c>
      <c r="BB26">
        <v>4520.25</v>
      </c>
      <c r="BC26" s="3">
        <v>6096.4</v>
      </c>
      <c r="BD26" s="3">
        <v>59123.35</v>
      </c>
      <c r="BE26" s="3">
        <v>40554.839999999997</v>
      </c>
      <c r="BF26" s="3">
        <v>54270.68</v>
      </c>
      <c r="BG26" s="3">
        <v>13458.78</v>
      </c>
      <c r="BH26" s="3">
        <v>0</v>
      </c>
      <c r="BI26" s="3">
        <v>0</v>
      </c>
      <c r="BJ26" s="3">
        <v>0</v>
      </c>
      <c r="BK26" s="3">
        <v>16616.920000000002</v>
      </c>
      <c r="BL26" s="3">
        <v>189.41999999999996</v>
      </c>
      <c r="BM26" s="3">
        <v>5563.75</v>
      </c>
      <c r="BN26" s="3">
        <v>0</v>
      </c>
      <c r="BO26" s="3">
        <v>0</v>
      </c>
      <c r="BP26" s="3">
        <v>1</v>
      </c>
      <c r="BQ26" s="3">
        <v>0</v>
      </c>
      <c r="BR26" s="3">
        <v>6828.74</v>
      </c>
      <c r="BS26" s="3">
        <v>732</v>
      </c>
      <c r="BT26" s="3">
        <v>0</v>
      </c>
      <c r="BU26" s="3">
        <v>0</v>
      </c>
      <c r="BV26" s="3">
        <v>0</v>
      </c>
      <c r="BW26" s="3">
        <v>1322.95</v>
      </c>
      <c r="BX26" s="2">
        <v>0</v>
      </c>
      <c r="BY26" s="2">
        <v>0</v>
      </c>
      <c r="BZ26" s="2">
        <v>-30735.870000000003</v>
      </c>
      <c r="CA26" s="2">
        <v>7799.04</v>
      </c>
      <c r="CB26" s="2">
        <v>0</v>
      </c>
      <c r="CC26" s="2">
        <v>-10691.140000000001</v>
      </c>
      <c r="CD26" s="2">
        <v>0</v>
      </c>
    </row>
    <row r="27" spans="1:82" ht="14.4" x14ac:dyDescent="0.3">
      <c r="A27" s="27">
        <v>2044</v>
      </c>
      <c r="B27" s="2" t="str">
        <f>_xlfn.XLOOKUP(A27,'Schools lookup'!A:A,'Schools lookup'!B:B)</f>
        <v>CIP2044</v>
      </c>
      <c r="C27" s="2" t="str">
        <f>_xlfn.XLOOKUP(A27,'Schools lookup'!A:A,'Schools lookup'!C:C)</f>
        <v>Westhouses Primary School</v>
      </c>
      <c r="D27" s="3">
        <v>199163.38</v>
      </c>
      <c r="E27" s="3">
        <v>-22597.870000000003</v>
      </c>
      <c r="F27" s="3">
        <v>633.98</v>
      </c>
      <c r="G27" s="3">
        <v>516606.04</v>
      </c>
      <c r="H27" s="3">
        <v>0</v>
      </c>
      <c r="I27" s="3">
        <v>12097.33</v>
      </c>
      <c r="J27" s="3">
        <v>0</v>
      </c>
      <c r="K27" s="3">
        <v>45704.2</v>
      </c>
      <c r="L27" s="3">
        <v>11490.630000000001</v>
      </c>
      <c r="M27" s="3">
        <v>10193</v>
      </c>
      <c r="N27" s="3">
        <v>257</v>
      </c>
      <c r="O27" s="3">
        <v>34182.460000000006</v>
      </c>
      <c r="P27" s="3">
        <v>2071.2299999999996</v>
      </c>
      <c r="Q27" s="3">
        <v>3179.1600000000003</v>
      </c>
      <c r="R27" s="3">
        <v>412.71</v>
      </c>
      <c r="S27" s="3">
        <v>6787.5</v>
      </c>
      <c r="T27" s="3">
        <v>0</v>
      </c>
      <c r="U27" s="3">
        <v>0</v>
      </c>
      <c r="V27" s="3">
        <v>0</v>
      </c>
      <c r="W27" s="3">
        <v>5930.48</v>
      </c>
      <c r="X27" s="3">
        <v>0</v>
      </c>
      <c r="Y27" s="3">
        <v>24819</v>
      </c>
      <c r="Z27" s="3">
        <v>331303.14</v>
      </c>
      <c r="AA27" s="3">
        <v>2247.1400000000003</v>
      </c>
      <c r="AB27">
        <v>82583.539999999979</v>
      </c>
      <c r="AC27">
        <v>0</v>
      </c>
      <c r="AD27">
        <v>26150.73</v>
      </c>
      <c r="AE27">
        <v>0</v>
      </c>
      <c r="AF27">
        <v>15716.920000000004</v>
      </c>
      <c r="AG27">
        <v>2437.64</v>
      </c>
      <c r="AH27">
        <v>1365</v>
      </c>
      <c r="AI27">
        <v>6418.81</v>
      </c>
      <c r="AJ27">
        <v>1808.58</v>
      </c>
      <c r="AK27">
        <v>5509.98</v>
      </c>
      <c r="AL27">
        <v>2920.83</v>
      </c>
      <c r="AM27">
        <v>26730.220000000005</v>
      </c>
      <c r="AN27">
        <v>1626.5100000000002</v>
      </c>
      <c r="AO27">
        <v>11957.929999999998</v>
      </c>
      <c r="AP27">
        <v>6051.62</v>
      </c>
      <c r="AQ27">
        <v>1053.68</v>
      </c>
      <c r="AR27">
        <v>28879.510000000068</v>
      </c>
      <c r="AS27">
        <v>2534.39</v>
      </c>
      <c r="AT27" s="22">
        <v>0</v>
      </c>
      <c r="AU27">
        <v>544.31999999999994</v>
      </c>
      <c r="AV27">
        <v>0</v>
      </c>
      <c r="AW27">
        <v>365</v>
      </c>
      <c r="AX27">
        <v>0</v>
      </c>
      <c r="AY27">
        <v>1380.49</v>
      </c>
      <c r="AZ27">
        <v>0</v>
      </c>
      <c r="BA27">
        <v>7714.5800000000063</v>
      </c>
      <c r="BB27">
        <v>2337.83</v>
      </c>
      <c r="BC27" s="3">
        <v>5084.9699999999993</v>
      </c>
      <c r="BD27" s="3">
        <v>24138.109999999986</v>
      </c>
      <c r="BE27" s="3">
        <v>2799.9399999999996</v>
      </c>
      <c r="BF27" s="3">
        <v>17393.739999999998</v>
      </c>
      <c r="BG27" s="3">
        <v>12060.34</v>
      </c>
      <c r="BH27" s="3">
        <v>0</v>
      </c>
      <c r="BI27" s="3">
        <v>0</v>
      </c>
      <c r="BJ27" s="3">
        <v>0</v>
      </c>
      <c r="BK27" s="3">
        <v>18054.200000000004</v>
      </c>
      <c r="BL27" s="3">
        <v>565.5</v>
      </c>
      <c r="BM27" s="3">
        <v>4753.75</v>
      </c>
      <c r="BN27" s="3">
        <v>0</v>
      </c>
      <c r="BO27" s="3">
        <v>0</v>
      </c>
      <c r="BP27" s="3">
        <v>1</v>
      </c>
      <c r="BQ27" s="3">
        <v>0</v>
      </c>
      <c r="BR27" s="3">
        <v>5393.9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2">
        <v>0</v>
      </c>
      <c r="BY27" s="2">
        <v>0</v>
      </c>
      <c r="BZ27" s="2">
        <v>235848.14</v>
      </c>
      <c r="CA27" s="2">
        <v>0</v>
      </c>
      <c r="CB27" s="2">
        <v>-6.17</v>
      </c>
      <c r="CC27" s="2">
        <v>-35287.090000000011</v>
      </c>
      <c r="CD27" s="2">
        <v>0</v>
      </c>
    </row>
    <row r="28" spans="1:82" ht="14.4" x14ac:dyDescent="0.3">
      <c r="A28" s="27">
        <v>2045</v>
      </c>
      <c r="B28" s="2" t="str">
        <f>_xlfn.XLOOKUP(A28,'Schools lookup'!A:A,'Schools lookup'!B:B)</f>
        <v>CIP2045</v>
      </c>
      <c r="C28" s="2" t="str">
        <f>_xlfn.XLOOKUP(A28,'Schools lookup'!A:A,'Schools lookup'!C:C)</f>
        <v>New Bolsover Primary and Nursery School</v>
      </c>
      <c r="D28" s="3">
        <v>509196.64</v>
      </c>
      <c r="E28" s="3">
        <v>4619.2299999999996</v>
      </c>
      <c r="F28" s="3">
        <v>32258.6</v>
      </c>
      <c r="G28" s="3">
        <v>1357199.61</v>
      </c>
      <c r="H28" s="3">
        <v>0</v>
      </c>
      <c r="I28" s="3">
        <v>33539.5</v>
      </c>
      <c r="J28" s="3">
        <v>0</v>
      </c>
      <c r="K28" s="3">
        <v>177238.8</v>
      </c>
      <c r="L28" s="3">
        <v>36800.74</v>
      </c>
      <c r="M28" s="3">
        <v>0</v>
      </c>
      <c r="N28" s="3">
        <v>0</v>
      </c>
      <c r="O28" s="3">
        <v>39830.99</v>
      </c>
      <c r="P28" s="3">
        <v>9671.9700000000012</v>
      </c>
      <c r="Q28" s="3">
        <v>1577.77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680</v>
      </c>
      <c r="X28" s="3">
        <v>0</v>
      </c>
      <c r="Y28" s="3">
        <v>40247</v>
      </c>
      <c r="Z28" s="3">
        <v>753002.88000000012</v>
      </c>
      <c r="AA28" s="3">
        <v>0</v>
      </c>
      <c r="AB28">
        <v>407829.75999999989</v>
      </c>
      <c r="AC28">
        <v>0</v>
      </c>
      <c r="AD28">
        <v>71822.059999999969</v>
      </c>
      <c r="AE28">
        <v>0</v>
      </c>
      <c r="AF28">
        <v>27760.29</v>
      </c>
      <c r="AG28">
        <v>5692.14</v>
      </c>
      <c r="AH28">
        <v>5568</v>
      </c>
      <c r="AI28">
        <v>17097.61</v>
      </c>
      <c r="AJ28">
        <v>3379.15</v>
      </c>
      <c r="AK28">
        <v>8807.6499999999942</v>
      </c>
      <c r="AL28">
        <v>3376</v>
      </c>
      <c r="AM28">
        <v>90481.49</v>
      </c>
      <c r="AN28">
        <v>2889.4300000000003</v>
      </c>
      <c r="AO28">
        <v>25394.080000000002</v>
      </c>
      <c r="AP28">
        <v>24451</v>
      </c>
      <c r="AQ28">
        <v>3000.44</v>
      </c>
      <c r="AR28">
        <v>69306.179999999964</v>
      </c>
      <c r="AS28">
        <v>0</v>
      </c>
      <c r="AT28">
        <v>0</v>
      </c>
      <c r="AU28">
        <v>8726.1900000000023</v>
      </c>
      <c r="AV28">
        <v>0</v>
      </c>
      <c r="AW28">
        <v>10122.89</v>
      </c>
      <c r="AX28">
        <v>0</v>
      </c>
      <c r="AY28">
        <v>0</v>
      </c>
      <c r="AZ28">
        <v>0</v>
      </c>
      <c r="BA28">
        <v>1337.1200000000003</v>
      </c>
      <c r="BB28">
        <v>6334.5</v>
      </c>
      <c r="BC28" s="3">
        <v>17574.559999999998</v>
      </c>
      <c r="BD28" s="3">
        <v>94790.900000000009</v>
      </c>
      <c r="BE28" s="3">
        <v>1784.62</v>
      </c>
      <c r="BF28" s="3">
        <v>21098.089999999997</v>
      </c>
      <c r="BG28" s="3">
        <v>33452.199999999997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6864.25</v>
      </c>
      <c r="BN28" s="3">
        <v>0</v>
      </c>
      <c r="BO28" s="3">
        <v>0</v>
      </c>
      <c r="BP28" s="3">
        <v>1</v>
      </c>
      <c r="BQ28" s="3">
        <v>0</v>
      </c>
      <c r="BR28" s="3">
        <v>26931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2">
        <v>0</v>
      </c>
      <c r="BY28" s="2">
        <v>0</v>
      </c>
      <c r="BZ28" s="2">
        <v>490223.79000000004</v>
      </c>
      <c r="CA28" s="2">
        <v>12191.85</v>
      </c>
      <c r="CB28" s="2">
        <v>0</v>
      </c>
      <c r="CC28" s="2">
        <v>5299.23</v>
      </c>
      <c r="CD28" s="2">
        <v>0</v>
      </c>
    </row>
    <row r="29" spans="1:82" ht="14.4" x14ac:dyDescent="0.3">
      <c r="A29" s="27">
        <v>2046</v>
      </c>
      <c r="B29" s="2" t="str">
        <f>_xlfn.XLOOKUP(A29,'Schools lookup'!A:A,'Schools lookup'!B:B)</f>
        <v>CIP2046</v>
      </c>
      <c r="C29" s="2" t="str">
        <f>_xlfn.XLOOKUP(A29,'Schools lookup'!A:A,'Schools lookup'!C:C)</f>
        <v>Brockley Primary School</v>
      </c>
      <c r="D29" s="3">
        <v>48301.78</v>
      </c>
      <c r="E29" s="3">
        <v>25449.11</v>
      </c>
      <c r="F29" s="3">
        <v>22383.68</v>
      </c>
      <c r="G29" s="3">
        <v>833203.07000000007</v>
      </c>
      <c r="H29" s="3">
        <v>0</v>
      </c>
      <c r="I29" s="3">
        <v>57340.669999999991</v>
      </c>
      <c r="J29" s="3">
        <v>0</v>
      </c>
      <c r="K29" s="3">
        <v>75417</v>
      </c>
      <c r="L29" s="3">
        <v>22176.760000000002</v>
      </c>
      <c r="M29" s="3">
        <v>0</v>
      </c>
      <c r="N29" s="3">
        <v>2050</v>
      </c>
      <c r="O29" s="3">
        <v>18939.86</v>
      </c>
      <c r="P29" s="3">
        <v>6539.27</v>
      </c>
      <c r="Q29" s="3">
        <v>1349.42</v>
      </c>
      <c r="R29" s="3">
        <v>0</v>
      </c>
      <c r="S29" s="3">
        <v>9315.75</v>
      </c>
      <c r="T29" s="3">
        <v>0</v>
      </c>
      <c r="U29" s="3">
        <v>0</v>
      </c>
      <c r="V29" s="3">
        <v>0</v>
      </c>
      <c r="W29" s="3">
        <v>12514.5</v>
      </c>
      <c r="X29" s="3">
        <v>0</v>
      </c>
      <c r="Y29" s="3">
        <v>29762</v>
      </c>
      <c r="Z29" s="3">
        <v>481152.97999999992</v>
      </c>
      <c r="AA29" s="3">
        <v>1650.5200000000002</v>
      </c>
      <c r="AB29">
        <v>168695.72000000003</v>
      </c>
      <c r="AC29">
        <v>48754.8</v>
      </c>
      <c r="AD29">
        <v>56490.130000000005</v>
      </c>
      <c r="AE29">
        <v>1105.82</v>
      </c>
      <c r="AF29">
        <v>14248.450000000004</v>
      </c>
      <c r="AG29">
        <v>3685.2299999999996</v>
      </c>
      <c r="AH29">
        <v>3912.4</v>
      </c>
      <c r="AI29">
        <v>10093.57</v>
      </c>
      <c r="AJ29">
        <v>2028.3200000000002</v>
      </c>
      <c r="AK29">
        <v>15274.539999999997</v>
      </c>
      <c r="AL29">
        <v>1867.58</v>
      </c>
      <c r="AM29">
        <v>4154.2899999999981</v>
      </c>
      <c r="AN29">
        <v>3690.6400000000003</v>
      </c>
      <c r="AO29">
        <v>26364.400000000001</v>
      </c>
      <c r="AP29">
        <v>17340.25</v>
      </c>
      <c r="AQ29">
        <v>2427.98</v>
      </c>
      <c r="AR29">
        <v>61672.449999999983</v>
      </c>
      <c r="AS29">
        <v>2950</v>
      </c>
      <c r="AT29">
        <v>0</v>
      </c>
      <c r="AU29">
        <v>8750.9399999999987</v>
      </c>
      <c r="AV29">
        <v>0</v>
      </c>
      <c r="AW29">
        <v>323.7</v>
      </c>
      <c r="AX29">
        <v>0</v>
      </c>
      <c r="AY29">
        <v>4015</v>
      </c>
      <c r="AZ29">
        <v>0</v>
      </c>
      <c r="BA29">
        <v>6152.5999999999958</v>
      </c>
      <c r="BB29">
        <v>3816.62</v>
      </c>
      <c r="BC29" s="3">
        <v>5087.3900000000003</v>
      </c>
      <c r="BD29" s="3">
        <v>52234.57</v>
      </c>
      <c r="BE29" s="3">
        <v>0</v>
      </c>
      <c r="BF29" s="3">
        <v>9559.82</v>
      </c>
      <c r="BG29" s="3">
        <v>17127.21</v>
      </c>
      <c r="BH29" s="3">
        <v>0</v>
      </c>
      <c r="BI29" s="3">
        <v>0</v>
      </c>
      <c r="BJ29" s="3">
        <v>0</v>
      </c>
      <c r="BK29" s="3">
        <v>0</v>
      </c>
      <c r="BL29" s="3">
        <v>1416.0700000000002</v>
      </c>
      <c r="BM29" s="3">
        <v>5438.2</v>
      </c>
      <c r="BN29" s="3">
        <v>0</v>
      </c>
      <c r="BO29" s="3">
        <v>0</v>
      </c>
      <c r="BP29" s="3">
        <v>1</v>
      </c>
      <c r="BQ29" s="3">
        <v>0</v>
      </c>
      <c r="BR29" s="3">
        <v>5910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2">
        <v>0</v>
      </c>
      <c r="BY29" s="2">
        <v>0</v>
      </c>
      <c r="BZ29" s="2">
        <v>69767.66</v>
      </c>
      <c r="CA29" s="2">
        <v>21911.88</v>
      </c>
      <c r="CB29" s="2">
        <v>0</v>
      </c>
      <c r="CC29" s="2">
        <v>36547.54</v>
      </c>
      <c r="CD29" s="2">
        <v>0</v>
      </c>
    </row>
    <row r="30" spans="1:82" ht="14.4" x14ac:dyDescent="0.3">
      <c r="A30" s="27">
        <v>2048</v>
      </c>
      <c r="B30" s="2" t="str">
        <f>_xlfn.XLOOKUP(A30,'Schools lookup'!A:A,'Schools lookup'!B:B)</f>
        <v>CIP2048</v>
      </c>
      <c r="C30" s="2" t="str">
        <f>_xlfn.XLOOKUP(A30,'Schools lookup'!A:A,'Schools lookup'!C:C)</f>
        <v>Bolsover Infant School</v>
      </c>
      <c r="D30" s="3">
        <v>5995.36</v>
      </c>
      <c r="E30" s="3">
        <v>380.33</v>
      </c>
      <c r="F30" s="3">
        <v>23305.95</v>
      </c>
      <c r="G30" s="3">
        <v>1374905.83</v>
      </c>
      <c r="H30" s="3">
        <v>0</v>
      </c>
      <c r="I30" s="3">
        <v>112151.65</v>
      </c>
      <c r="J30" s="3">
        <v>0</v>
      </c>
      <c r="K30" s="3">
        <v>90081.8</v>
      </c>
      <c r="L30" s="3">
        <v>30820.77</v>
      </c>
      <c r="M30" s="3">
        <v>0</v>
      </c>
      <c r="N30" s="3">
        <v>9600</v>
      </c>
      <c r="O30" s="3">
        <v>21200.870000000003</v>
      </c>
      <c r="P30" s="3">
        <v>6343.7200000000021</v>
      </c>
      <c r="Q30" s="3">
        <v>20635.7</v>
      </c>
      <c r="R30" s="3">
        <v>3833.42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78879</v>
      </c>
      <c r="Z30" s="3">
        <v>735531.1</v>
      </c>
      <c r="AA30" s="3">
        <v>22531.39</v>
      </c>
      <c r="AB30">
        <v>395312.89999999973</v>
      </c>
      <c r="AC30">
        <v>0</v>
      </c>
      <c r="AD30">
        <v>69980.640000000014</v>
      </c>
      <c r="AE30">
        <v>0</v>
      </c>
      <c r="AF30">
        <v>46109.289999999972</v>
      </c>
      <c r="AG30">
        <v>6587.67</v>
      </c>
      <c r="AH30">
        <v>2720</v>
      </c>
      <c r="AI30">
        <v>17131.5</v>
      </c>
      <c r="AJ30">
        <v>4847.1900000000005</v>
      </c>
      <c r="AK30">
        <v>28504.57</v>
      </c>
      <c r="AL30">
        <v>4382.8</v>
      </c>
      <c r="AM30">
        <v>39207.550000000003</v>
      </c>
      <c r="AN30">
        <v>90.97</v>
      </c>
      <c r="AO30">
        <v>29045.5</v>
      </c>
      <c r="AP30">
        <v>24451</v>
      </c>
      <c r="AQ30">
        <v>5743.9999999999991</v>
      </c>
      <c r="AR30">
        <v>31946.55</v>
      </c>
      <c r="AS30">
        <v>175.20000000000002</v>
      </c>
      <c r="AT30">
        <v>0</v>
      </c>
      <c r="AU30">
        <v>11338.489999999998</v>
      </c>
      <c r="AV30">
        <v>0</v>
      </c>
      <c r="AW30">
        <v>1572.42</v>
      </c>
      <c r="AX30">
        <v>140.30000000000001</v>
      </c>
      <c r="AY30">
        <v>11382.970000000001</v>
      </c>
      <c r="AZ30">
        <v>0</v>
      </c>
      <c r="BA30">
        <v>10771.07</v>
      </c>
      <c r="BB30">
        <v>5873.25</v>
      </c>
      <c r="BC30" s="3">
        <v>0</v>
      </c>
      <c r="BD30" s="3">
        <v>88794.3</v>
      </c>
      <c r="BE30" s="3">
        <v>14045.51</v>
      </c>
      <c r="BF30" s="3">
        <v>98198.73000000001</v>
      </c>
      <c r="BG30" s="3">
        <v>23670.33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6594.25</v>
      </c>
      <c r="BN30" s="3">
        <v>0</v>
      </c>
      <c r="BO30" s="3">
        <v>0</v>
      </c>
      <c r="BP30" s="3">
        <v>1</v>
      </c>
      <c r="BQ30" s="3">
        <v>0</v>
      </c>
      <c r="BR30" s="3">
        <v>3665</v>
      </c>
      <c r="BS30" s="3">
        <v>1475</v>
      </c>
      <c r="BT30" s="3">
        <v>0</v>
      </c>
      <c r="BU30" s="3">
        <v>15094.16</v>
      </c>
      <c r="BV30" s="3">
        <v>0</v>
      </c>
      <c r="BW30" s="3">
        <v>677.7</v>
      </c>
      <c r="BX30" s="2">
        <v>0</v>
      </c>
      <c r="BY30" s="2">
        <v>0</v>
      </c>
      <c r="BZ30" s="2">
        <v>24360.929999999997</v>
      </c>
      <c r="CA30" s="2">
        <v>8988.34</v>
      </c>
      <c r="CB30" s="2">
        <v>0</v>
      </c>
      <c r="CC30" s="2">
        <v>380.33</v>
      </c>
      <c r="CD30" s="2">
        <v>0</v>
      </c>
    </row>
    <row r="31" spans="1:82" ht="14.4" x14ac:dyDescent="0.3">
      <c r="A31" s="27">
        <v>2050</v>
      </c>
      <c r="B31" s="2" t="str">
        <f>_xlfn.XLOOKUP(A31,'Schools lookup'!A:A,'Schools lookup'!B:B)</f>
        <v>CIP2050</v>
      </c>
      <c r="C31" s="2" t="str">
        <f>_xlfn.XLOOKUP(A31,'Schools lookup'!A:A,'Schools lookup'!C:C)</f>
        <v>Cutthorpe Primary School</v>
      </c>
      <c r="D31" s="3">
        <v>-23497.07</v>
      </c>
      <c r="E31" s="3">
        <v>-1000.38</v>
      </c>
      <c r="F31" s="3">
        <v>-344.53</v>
      </c>
      <c r="G31" s="3">
        <v>660601.30999999994</v>
      </c>
      <c r="H31" s="3">
        <v>0</v>
      </c>
      <c r="I31" s="3">
        <v>15821.19</v>
      </c>
      <c r="J31" s="3">
        <v>0</v>
      </c>
      <c r="K31" s="3">
        <v>24895</v>
      </c>
      <c r="L31" s="3">
        <v>11880.52</v>
      </c>
      <c r="M31" s="3">
        <v>0</v>
      </c>
      <c r="N31" s="3">
        <v>0</v>
      </c>
      <c r="O31" s="3">
        <v>11750.929999999998</v>
      </c>
      <c r="P31" s="3">
        <v>32551.010000000009</v>
      </c>
      <c r="Q31" s="3">
        <v>8279.36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36277</v>
      </c>
      <c r="Z31" s="3">
        <v>363507.05</v>
      </c>
      <c r="AA31" s="3">
        <v>10857.959999999997</v>
      </c>
      <c r="AB31">
        <v>140977.15000000002</v>
      </c>
      <c r="AC31">
        <v>0</v>
      </c>
      <c r="AD31">
        <v>38674.530000000013</v>
      </c>
      <c r="AE31">
        <v>0</v>
      </c>
      <c r="AF31">
        <v>19793.43</v>
      </c>
      <c r="AG31">
        <v>3023.3499999999995</v>
      </c>
      <c r="AH31">
        <v>9137.66</v>
      </c>
      <c r="AI31">
        <v>8338.41</v>
      </c>
      <c r="AJ31">
        <v>808.54</v>
      </c>
      <c r="AK31">
        <v>30257.069999999996</v>
      </c>
      <c r="AL31">
        <v>0</v>
      </c>
      <c r="AM31">
        <v>3346.16</v>
      </c>
      <c r="AN31">
        <v>441.76</v>
      </c>
      <c r="AO31">
        <v>10146.629999999997</v>
      </c>
      <c r="AP31">
        <v>7348.4</v>
      </c>
      <c r="AQ31">
        <v>770.51999999999975</v>
      </c>
      <c r="AR31">
        <v>53585.629999999954</v>
      </c>
      <c r="AS31">
        <v>0</v>
      </c>
      <c r="AT31">
        <v>0</v>
      </c>
      <c r="AU31">
        <v>16616.440000000002</v>
      </c>
      <c r="AV31">
        <v>0</v>
      </c>
      <c r="AW31">
        <v>2392.0499999999997</v>
      </c>
      <c r="AX31">
        <v>0</v>
      </c>
      <c r="AY31">
        <v>0</v>
      </c>
      <c r="AZ31">
        <v>0</v>
      </c>
      <c r="BA31">
        <v>2548.0900000000006</v>
      </c>
      <c r="BB31">
        <v>3321</v>
      </c>
      <c r="BC31" s="3">
        <v>8569.75</v>
      </c>
      <c r="BD31" s="3">
        <v>44641.090000000004</v>
      </c>
      <c r="BE31" s="3">
        <v>7269.5</v>
      </c>
      <c r="BF31" s="3">
        <v>8330.3700000000008</v>
      </c>
      <c r="BG31" s="3">
        <v>15473.28</v>
      </c>
      <c r="BH31" s="3">
        <v>0</v>
      </c>
      <c r="BI31" s="3">
        <v>0</v>
      </c>
      <c r="BJ31" s="3">
        <v>0</v>
      </c>
      <c r="BK31" s="3">
        <v>14010.4</v>
      </c>
      <c r="BL31" s="3">
        <v>0</v>
      </c>
      <c r="BM31" s="3">
        <v>5170</v>
      </c>
      <c r="BN31" s="3">
        <v>0</v>
      </c>
      <c r="BO31" s="3">
        <v>0</v>
      </c>
      <c r="BP31" s="3">
        <v>1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2">
        <v>0</v>
      </c>
      <c r="BY31" s="2">
        <v>0</v>
      </c>
      <c r="BZ31" s="2">
        <v>-31616.57</v>
      </c>
      <c r="CA31" s="2">
        <v>4825.47</v>
      </c>
      <c r="CB31" s="2">
        <v>0</v>
      </c>
      <c r="CC31" s="2">
        <v>-15010.779999999999</v>
      </c>
      <c r="CD31" s="2">
        <v>0</v>
      </c>
    </row>
    <row r="32" spans="1:82" ht="14.4" x14ac:dyDescent="0.3">
      <c r="A32" s="27">
        <v>2051</v>
      </c>
      <c r="B32" s="2" t="str">
        <f>_xlfn.XLOOKUP(A32,'Schools lookup'!A:A,'Schools lookup'!B:B)</f>
        <v>CIP2051</v>
      </c>
      <c r="C32" s="2" t="str">
        <f>_xlfn.XLOOKUP(A32,'Schools lookup'!A:A,'Schools lookup'!C:C)</f>
        <v>Wigley Primary School</v>
      </c>
      <c r="D32" s="3">
        <v>43947.159999999996</v>
      </c>
      <c r="E32" s="3">
        <v>-350.2700000000001</v>
      </c>
      <c r="F32" s="3">
        <v>11066.33</v>
      </c>
      <c r="G32" s="3">
        <v>421144.12</v>
      </c>
      <c r="H32" s="3">
        <v>0</v>
      </c>
      <c r="I32" s="3">
        <v>13190.650000000001</v>
      </c>
      <c r="J32" s="3">
        <v>0</v>
      </c>
      <c r="K32" s="3">
        <v>12540</v>
      </c>
      <c r="L32" s="3">
        <v>7776.75</v>
      </c>
      <c r="M32" s="3">
        <v>0</v>
      </c>
      <c r="N32" s="3">
        <v>0</v>
      </c>
      <c r="O32" s="3">
        <v>43368.570000000036</v>
      </c>
      <c r="P32" s="3">
        <v>9025.33</v>
      </c>
      <c r="Q32" s="3">
        <v>369.21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2139.4300000000003</v>
      </c>
      <c r="X32" s="3">
        <v>0</v>
      </c>
      <c r="Y32" s="3">
        <v>26798</v>
      </c>
      <c r="Z32" s="3">
        <v>164160.66999999993</v>
      </c>
      <c r="AA32" s="3">
        <v>9921.2500000000018</v>
      </c>
      <c r="AB32">
        <v>82622.12000000001</v>
      </c>
      <c r="AC32">
        <v>0</v>
      </c>
      <c r="AD32">
        <v>25929.999999999993</v>
      </c>
      <c r="AE32">
        <v>219.39000000000001</v>
      </c>
      <c r="AF32">
        <v>9171.0700000000015</v>
      </c>
      <c r="AG32">
        <v>1691.81</v>
      </c>
      <c r="AH32">
        <v>1549</v>
      </c>
      <c r="AI32">
        <v>4281.45</v>
      </c>
      <c r="AJ32">
        <v>1119.81</v>
      </c>
      <c r="AK32">
        <v>-1821.9699999999993</v>
      </c>
      <c r="AL32">
        <v>1522.0700000000002</v>
      </c>
      <c r="AM32">
        <v>11485.63</v>
      </c>
      <c r="AN32">
        <v>967.82999999999993</v>
      </c>
      <c r="AO32">
        <v>8791.5700000000015</v>
      </c>
      <c r="AP32">
        <v>6056.6</v>
      </c>
      <c r="AQ32">
        <v>1366.53</v>
      </c>
      <c r="AR32">
        <v>30120.28</v>
      </c>
      <c r="AS32">
        <v>2229.04</v>
      </c>
      <c r="AT32">
        <v>0</v>
      </c>
      <c r="AU32">
        <v>2791.94</v>
      </c>
      <c r="AV32">
        <v>0</v>
      </c>
      <c r="AW32">
        <v>0</v>
      </c>
      <c r="AX32">
        <v>0</v>
      </c>
      <c r="AY32">
        <v>3261.5000000000005</v>
      </c>
      <c r="AZ32">
        <v>0</v>
      </c>
      <c r="BA32">
        <v>4381.5699999999988</v>
      </c>
      <c r="BB32">
        <v>1668.25</v>
      </c>
      <c r="BC32" s="3">
        <v>61892.47</v>
      </c>
      <c r="BD32" s="3">
        <v>32440.759999999966</v>
      </c>
      <c r="BE32" s="3">
        <v>3951.6999999999994</v>
      </c>
      <c r="BF32" s="3">
        <v>4699</v>
      </c>
      <c r="BG32" s="3">
        <v>11747.140000000001</v>
      </c>
      <c r="BH32" s="3">
        <v>0</v>
      </c>
      <c r="BI32" s="3">
        <v>0</v>
      </c>
      <c r="BJ32" s="3">
        <v>0</v>
      </c>
      <c r="BK32" s="3">
        <v>5557.6799999999994</v>
      </c>
      <c r="BL32" s="3">
        <v>0</v>
      </c>
      <c r="BM32" s="3">
        <v>4562.5</v>
      </c>
      <c r="BN32" s="3">
        <v>0</v>
      </c>
      <c r="BO32" s="3">
        <v>0</v>
      </c>
      <c r="BP32" s="3">
        <v>1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2">
        <v>0</v>
      </c>
      <c r="BY32" s="2">
        <v>0</v>
      </c>
      <c r="BZ32" s="2">
        <v>89941.31</v>
      </c>
      <c r="CA32" s="2">
        <v>13607.6</v>
      </c>
      <c r="CB32" s="2">
        <v>2021.23</v>
      </c>
      <c r="CC32" s="2">
        <v>-3768.5199999999991</v>
      </c>
      <c r="CD32" s="2">
        <v>0</v>
      </c>
    </row>
    <row r="33" spans="1:82" ht="14.4" x14ac:dyDescent="0.3">
      <c r="A33" s="27">
        <v>2052</v>
      </c>
      <c r="B33" s="2" t="str">
        <f>_xlfn.XLOOKUP(A33,'Schools lookup'!A:A,'Schools lookup'!B:B)</f>
        <v>CIP2052</v>
      </c>
      <c r="C33" s="2" t="str">
        <f>_xlfn.XLOOKUP(A33,'Schools lookup'!A:A,'Schools lookup'!C:C)</f>
        <v>Brassington Primary School</v>
      </c>
      <c r="D33" s="3">
        <v>54984.009999999995</v>
      </c>
      <c r="E33" s="3">
        <v>-3216.17</v>
      </c>
      <c r="F33" s="3">
        <v>10595.84</v>
      </c>
      <c r="G33" s="3">
        <v>425361.31</v>
      </c>
      <c r="H33" s="3">
        <v>0</v>
      </c>
      <c r="I33" s="3">
        <v>9615</v>
      </c>
      <c r="J33" s="3">
        <v>0</v>
      </c>
      <c r="K33" s="3">
        <v>23990</v>
      </c>
      <c r="L33" s="3">
        <v>8286.880000000001</v>
      </c>
      <c r="M33" s="3">
        <v>0</v>
      </c>
      <c r="N33" s="3">
        <v>0</v>
      </c>
      <c r="O33" s="3">
        <v>23521.110000000004</v>
      </c>
      <c r="P33" s="3">
        <v>12599.479999999998</v>
      </c>
      <c r="Q33" s="3">
        <v>5801.66</v>
      </c>
      <c r="R33" s="3">
        <v>852.06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25758</v>
      </c>
      <c r="Z33" s="3">
        <v>249262.99</v>
      </c>
      <c r="AA33" s="3">
        <v>512.83000000000004</v>
      </c>
      <c r="AB33">
        <v>69343.25999999998</v>
      </c>
      <c r="AC33">
        <v>11849.190000000004</v>
      </c>
      <c r="AD33">
        <v>21412.810000000005</v>
      </c>
      <c r="AE33">
        <v>0</v>
      </c>
      <c r="AF33">
        <v>12058.429999999995</v>
      </c>
      <c r="AG33">
        <v>2099.58</v>
      </c>
      <c r="AH33">
        <v>0</v>
      </c>
      <c r="AI33">
        <v>5215.3</v>
      </c>
      <c r="AJ33">
        <v>953.76</v>
      </c>
      <c r="AK33">
        <v>4176.63</v>
      </c>
      <c r="AL33">
        <v>1437.58</v>
      </c>
      <c r="AM33">
        <v>728.58000000000015</v>
      </c>
      <c r="AN33">
        <v>1093.98</v>
      </c>
      <c r="AO33">
        <v>7536.6</v>
      </c>
      <c r="AP33">
        <v>3976.78</v>
      </c>
      <c r="AQ33">
        <v>903.93000000000006</v>
      </c>
      <c r="AR33">
        <v>36130.760000000017</v>
      </c>
      <c r="AS33">
        <v>1920</v>
      </c>
      <c r="AT33">
        <v>0</v>
      </c>
      <c r="AU33">
        <v>5005.04</v>
      </c>
      <c r="AV33">
        <v>0</v>
      </c>
      <c r="AW33">
        <v>0</v>
      </c>
      <c r="AX33">
        <v>0</v>
      </c>
      <c r="AY33">
        <v>308.33</v>
      </c>
      <c r="AZ33">
        <v>0</v>
      </c>
      <c r="BA33">
        <v>1843.359999999999</v>
      </c>
      <c r="BB33">
        <v>1537.5</v>
      </c>
      <c r="BC33" s="3">
        <v>69303.790000000008</v>
      </c>
      <c r="BD33" s="3">
        <v>36471.739999999991</v>
      </c>
      <c r="BE33" s="3">
        <v>373.02</v>
      </c>
      <c r="BF33" s="3">
        <v>8758.5299999999988</v>
      </c>
      <c r="BG33" s="3">
        <v>9984.4699999999993</v>
      </c>
      <c r="BH33" s="3">
        <v>0</v>
      </c>
      <c r="BI33" s="3">
        <v>0</v>
      </c>
      <c r="BJ33" s="3">
        <v>0</v>
      </c>
      <c r="BK33" s="3">
        <v>1614.84</v>
      </c>
      <c r="BL33" s="3">
        <v>0</v>
      </c>
      <c r="BM33" s="3">
        <v>4517.5</v>
      </c>
      <c r="BN33" s="3">
        <v>0</v>
      </c>
      <c r="BO33" s="3">
        <v>0</v>
      </c>
      <c r="BP33" s="3">
        <v>1</v>
      </c>
      <c r="BQ33" s="3">
        <v>0</v>
      </c>
      <c r="BR33" s="3">
        <v>15.979999999999997</v>
      </c>
      <c r="BS33" s="3">
        <v>3069.3599999999997</v>
      </c>
      <c r="BT33" s="3">
        <v>0</v>
      </c>
      <c r="BU33" s="3">
        <v>0</v>
      </c>
      <c r="BV33" s="3">
        <v>0</v>
      </c>
      <c r="BW33" s="3">
        <v>191.99</v>
      </c>
      <c r="BX33" s="2">
        <v>0</v>
      </c>
      <c r="BY33" s="2">
        <v>0</v>
      </c>
      <c r="BZ33" s="2">
        <v>26570.75</v>
      </c>
      <c r="CA33" s="2">
        <v>11836.01</v>
      </c>
      <c r="CB33" s="2">
        <v>0</v>
      </c>
      <c r="CC33" s="2">
        <v>-4831.01</v>
      </c>
      <c r="CD33" s="2">
        <v>0</v>
      </c>
    </row>
    <row r="34" spans="1:82" ht="14.4" x14ac:dyDescent="0.3">
      <c r="A34" s="27">
        <v>2053</v>
      </c>
      <c r="B34" s="2" t="str">
        <f>_xlfn.XLOOKUP(A34,'Schools lookup'!A:A,'Schools lookup'!B:B)</f>
        <v>CIP2053</v>
      </c>
      <c r="C34" s="2" t="str">
        <f>_xlfn.XLOOKUP(A34,'Schools lookup'!A:A,'Schools lookup'!C:C)</f>
        <v>Firfield Primary School</v>
      </c>
      <c r="D34" s="3">
        <v>-102209.87</v>
      </c>
      <c r="E34" s="3">
        <v>325733.92</v>
      </c>
      <c r="F34" s="3">
        <v>29169.66</v>
      </c>
      <c r="G34" s="3">
        <v>1991898</v>
      </c>
      <c r="H34" s="3">
        <v>0</v>
      </c>
      <c r="I34" s="3">
        <v>148058.16999999998</v>
      </c>
      <c r="J34" s="3">
        <v>0</v>
      </c>
      <c r="K34" s="3">
        <v>93816</v>
      </c>
      <c r="L34" s="3">
        <v>46595.23</v>
      </c>
      <c r="M34" s="3">
        <v>0</v>
      </c>
      <c r="N34" s="3">
        <v>0</v>
      </c>
      <c r="O34" s="3">
        <v>22229.600000000002</v>
      </c>
      <c r="P34" s="3">
        <v>58753.91</v>
      </c>
      <c r="Q34" s="3">
        <v>11060.92</v>
      </c>
      <c r="R34" s="3">
        <v>2774.46</v>
      </c>
      <c r="S34" s="3">
        <v>0</v>
      </c>
      <c r="T34" s="3">
        <v>0</v>
      </c>
      <c r="U34" s="3">
        <v>0</v>
      </c>
      <c r="V34" s="3">
        <v>0</v>
      </c>
      <c r="W34" s="3">
        <v>166980.69</v>
      </c>
      <c r="X34" s="3">
        <v>0</v>
      </c>
      <c r="Y34" s="3">
        <v>88716</v>
      </c>
      <c r="Z34" s="3">
        <v>1136544.2999999993</v>
      </c>
      <c r="AA34" s="3">
        <v>31156.76999999999</v>
      </c>
      <c r="AB34">
        <v>519121.87999999989</v>
      </c>
      <c r="AC34">
        <v>0</v>
      </c>
      <c r="AD34">
        <v>90154.04</v>
      </c>
      <c r="AE34">
        <v>492.0100000000001</v>
      </c>
      <c r="AF34">
        <v>85405.52999999997</v>
      </c>
      <c r="AG34">
        <v>9753.8499999999985</v>
      </c>
      <c r="AH34">
        <v>8893.5</v>
      </c>
      <c r="AI34">
        <v>26739.84</v>
      </c>
      <c r="AJ34">
        <v>10291.839999999998</v>
      </c>
      <c r="AK34">
        <v>31487.419999999995</v>
      </c>
      <c r="AL34">
        <v>4655.62</v>
      </c>
      <c r="AM34">
        <v>122322.24000000001</v>
      </c>
      <c r="AN34">
        <v>7213.8700000000008</v>
      </c>
      <c r="AO34">
        <v>33827.51999999999</v>
      </c>
      <c r="AP34">
        <v>29757</v>
      </c>
      <c r="AQ34">
        <v>5664.6</v>
      </c>
      <c r="AR34">
        <v>114746.02999999994</v>
      </c>
      <c r="AS34">
        <v>8352.9</v>
      </c>
      <c r="AT34" s="22">
        <v>0</v>
      </c>
      <c r="AU34">
        <v>-50</v>
      </c>
      <c r="AV34">
        <v>0</v>
      </c>
      <c r="AW34">
        <v>91.7</v>
      </c>
      <c r="AX34">
        <v>0</v>
      </c>
      <c r="AY34">
        <v>0</v>
      </c>
      <c r="AZ34">
        <v>0</v>
      </c>
      <c r="BA34">
        <v>25706.100000000009</v>
      </c>
      <c r="BB34">
        <v>12638.25</v>
      </c>
      <c r="BC34" s="3">
        <v>14855.76</v>
      </c>
      <c r="BD34" s="3">
        <v>170830.64000000004</v>
      </c>
      <c r="BE34" s="3">
        <v>53930.87000000001</v>
      </c>
      <c r="BF34" s="3">
        <v>85300.73000000001</v>
      </c>
      <c r="BG34" s="3">
        <v>41239.800000000003</v>
      </c>
      <c r="BH34" s="3">
        <v>0</v>
      </c>
      <c r="BI34" s="3">
        <v>0</v>
      </c>
      <c r="BJ34" s="3">
        <v>0</v>
      </c>
      <c r="BK34" s="3">
        <v>80412.87000000001</v>
      </c>
      <c r="BL34" s="3">
        <v>0</v>
      </c>
      <c r="BM34" s="3">
        <v>8545</v>
      </c>
      <c r="BN34" s="3">
        <v>0</v>
      </c>
      <c r="BO34" s="3">
        <v>0</v>
      </c>
      <c r="BP34" s="3">
        <v>1</v>
      </c>
      <c r="BQ34" s="3">
        <v>0</v>
      </c>
      <c r="BR34" s="3">
        <v>8830.39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2">
        <v>0</v>
      </c>
      <c r="BY34" s="2">
        <v>0</v>
      </c>
      <c r="BZ34" s="2">
        <v>-319432.19</v>
      </c>
      <c r="CA34" s="2">
        <v>28884.27</v>
      </c>
      <c r="CB34" s="2">
        <v>0</v>
      </c>
      <c r="CC34" s="2">
        <v>412301.74</v>
      </c>
      <c r="CD34" s="2">
        <v>0</v>
      </c>
    </row>
    <row r="35" spans="1:82" ht="14.4" x14ac:dyDescent="0.3">
      <c r="A35" s="27">
        <v>2057</v>
      </c>
      <c r="B35" s="2" t="str">
        <f>_xlfn.XLOOKUP(A35,'Schools lookup'!A:A,'Schools lookup'!B:B)</f>
        <v>CIP2057</v>
      </c>
      <c r="C35" s="2" t="str">
        <f>_xlfn.XLOOKUP(A35,'Schools lookup'!A:A,'Schools lookup'!C:C)</f>
        <v>Henry Bradley Infant School</v>
      </c>
      <c r="D35" s="3">
        <v>55960.930000000008</v>
      </c>
      <c r="E35" s="3">
        <v>17182.699999999997</v>
      </c>
      <c r="F35" s="3">
        <v>27406.560000000001</v>
      </c>
      <c r="G35" s="3">
        <v>1030150.3999999999</v>
      </c>
      <c r="H35" s="3">
        <v>0</v>
      </c>
      <c r="I35" s="3">
        <v>44136.55</v>
      </c>
      <c r="J35" s="3">
        <v>0</v>
      </c>
      <c r="K35" s="3">
        <v>82010.8</v>
      </c>
      <c r="L35" s="3">
        <v>25178.84</v>
      </c>
      <c r="M35" s="3">
        <v>0</v>
      </c>
      <c r="N35" s="3">
        <v>0</v>
      </c>
      <c r="O35" s="3">
        <v>23341.039999999997</v>
      </c>
      <c r="P35" s="3">
        <v>1960.5400000000002</v>
      </c>
      <c r="Q35" s="3">
        <v>6855.0499999999993</v>
      </c>
      <c r="R35" s="3">
        <v>208.51</v>
      </c>
      <c r="S35" s="3">
        <v>6020</v>
      </c>
      <c r="T35" s="3">
        <v>0</v>
      </c>
      <c r="U35" s="3">
        <v>0</v>
      </c>
      <c r="V35" s="3">
        <v>0</v>
      </c>
      <c r="W35" s="3">
        <v>3633.7000000000003</v>
      </c>
      <c r="X35" s="3">
        <v>0</v>
      </c>
      <c r="Y35" s="3">
        <v>52315</v>
      </c>
      <c r="Z35" s="3">
        <v>528808.79</v>
      </c>
      <c r="AA35" s="3">
        <v>0</v>
      </c>
      <c r="AB35">
        <v>293300.0199999999</v>
      </c>
      <c r="AC35">
        <v>39293.429999999993</v>
      </c>
      <c r="AD35">
        <v>34417.870000000003</v>
      </c>
      <c r="AE35">
        <v>0</v>
      </c>
      <c r="AF35">
        <v>17274.870000000003</v>
      </c>
      <c r="AG35">
        <v>4760.7</v>
      </c>
      <c r="AH35">
        <v>3795.95</v>
      </c>
      <c r="AI35">
        <v>10495.630000000001</v>
      </c>
      <c r="AJ35">
        <v>2441.8000000000002</v>
      </c>
      <c r="AK35">
        <v>15948.290000000005</v>
      </c>
      <c r="AL35">
        <v>2737.1799999999994</v>
      </c>
      <c r="AM35">
        <v>6211.9699999999993</v>
      </c>
      <c r="AN35">
        <v>2148.21</v>
      </c>
      <c r="AO35">
        <v>17524.249999999996</v>
      </c>
      <c r="AP35">
        <v>15968</v>
      </c>
      <c r="AQ35">
        <v>1903.5999999999995</v>
      </c>
      <c r="AR35">
        <v>50189.700000000004</v>
      </c>
      <c r="AS35">
        <v>2433.91</v>
      </c>
      <c r="AT35">
        <v>0</v>
      </c>
      <c r="AU35">
        <v>3117.7400000000002</v>
      </c>
      <c r="AV35">
        <v>0</v>
      </c>
      <c r="AW35">
        <v>1481.22</v>
      </c>
      <c r="AX35">
        <v>0</v>
      </c>
      <c r="AY35">
        <v>1369.58</v>
      </c>
      <c r="AZ35">
        <v>0</v>
      </c>
      <c r="BA35">
        <v>17530.669999999998</v>
      </c>
      <c r="BB35">
        <v>4456</v>
      </c>
      <c r="BC35" s="3">
        <v>1609.65</v>
      </c>
      <c r="BD35" s="3">
        <v>78879.320000000007</v>
      </c>
      <c r="BE35" s="3">
        <v>23787.749999999989</v>
      </c>
      <c r="BF35" s="3">
        <v>11890.51</v>
      </c>
      <c r="BG35" s="3">
        <v>17777.050000000003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5774.8</v>
      </c>
      <c r="BN35" s="3">
        <v>0</v>
      </c>
      <c r="BO35" s="3">
        <v>0</v>
      </c>
      <c r="BP35" s="3">
        <v>1</v>
      </c>
      <c r="BQ35" s="3">
        <v>0</v>
      </c>
      <c r="BR35" s="3">
        <v>12500</v>
      </c>
      <c r="BS35" s="3">
        <v>0</v>
      </c>
      <c r="BT35" s="3">
        <v>0</v>
      </c>
      <c r="BU35" s="3">
        <v>0</v>
      </c>
      <c r="BV35" s="3">
        <v>0</v>
      </c>
      <c r="BW35" s="3">
        <v>3294.3</v>
      </c>
      <c r="BX35" s="2">
        <v>0</v>
      </c>
      <c r="BY35" s="2">
        <v>0</v>
      </c>
      <c r="BZ35" s="2">
        <v>116584</v>
      </c>
      <c r="CA35" s="2">
        <v>17387.060000000001</v>
      </c>
      <c r="CB35" s="2">
        <v>0</v>
      </c>
      <c r="CC35" s="2">
        <v>20816.399999999998</v>
      </c>
      <c r="CD35" s="2">
        <v>0</v>
      </c>
    </row>
    <row r="36" spans="1:82" ht="14.4" x14ac:dyDescent="0.3">
      <c r="A36" s="27">
        <v>2058</v>
      </c>
      <c r="B36" s="2" t="str">
        <f>_xlfn.XLOOKUP(A36,'Schools lookup'!A:A,'Schools lookup'!B:B)</f>
        <v>CIP2058</v>
      </c>
      <c r="C36" s="2" t="str">
        <f>_xlfn.XLOOKUP(A36,'Schools lookup'!A:A,'Schools lookup'!C:C)</f>
        <v>Burbage Primary School</v>
      </c>
      <c r="D36" s="3">
        <v>83404.709999999992</v>
      </c>
      <c r="E36" s="3">
        <v>51607.5</v>
      </c>
      <c r="F36" s="3">
        <v>30786.85</v>
      </c>
      <c r="G36" s="3">
        <v>1725499.75</v>
      </c>
      <c r="H36" s="3">
        <v>0</v>
      </c>
      <c r="I36" s="3">
        <v>80831.820000000007</v>
      </c>
      <c r="J36" s="3">
        <v>0</v>
      </c>
      <c r="K36" s="3">
        <v>78750</v>
      </c>
      <c r="L36" s="3">
        <v>37087.74</v>
      </c>
      <c r="M36" s="3">
        <v>900</v>
      </c>
      <c r="N36" s="3">
        <v>3893.44</v>
      </c>
      <c r="O36" s="3">
        <v>30882.650000000005</v>
      </c>
      <c r="P36" s="3">
        <v>52171.040000000001</v>
      </c>
      <c r="Q36" s="3">
        <v>8046.5</v>
      </c>
      <c r="R36" s="3">
        <v>238.81</v>
      </c>
      <c r="S36" s="3">
        <v>31219.579999999998</v>
      </c>
      <c r="T36" s="3">
        <v>0</v>
      </c>
      <c r="U36" s="3">
        <v>0</v>
      </c>
      <c r="V36" s="3">
        <v>0</v>
      </c>
      <c r="W36" s="3">
        <v>18463.719999999998</v>
      </c>
      <c r="X36" s="3">
        <v>0</v>
      </c>
      <c r="Y36" s="3">
        <v>78714</v>
      </c>
      <c r="Z36" s="3">
        <v>1125913.9100000001</v>
      </c>
      <c r="AA36" s="3">
        <v>0</v>
      </c>
      <c r="AB36">
        <v>321539.86999999988</v>
      </c>
      <c r="AC36">
        <v>36472.060000000012</v>
      </c>
      <c r="AD36">
        <v>71519.710000000006</v>
      </c>
      <c r="AE36">
        <v>5.2299999999999995</v>
      </c>
      <c r="AF36">
        <v>50748.9</v>
      </c>
      <c r="AG36">
        <v>8349.9599999999991</v>
      </c>
      <c r="AH36">
        <v>3953</v>
      </c>
      <c r="AI36">
        <v>22986.78</v>
      </c>
      <c r="AJ36">
        <v>4989.8</v>
      </c>
      <c r="AK36">
        <v>15430.109999999997</v>
      </c>
      <c r="AL36">
        <v>3451</v>
      </c>
      <c r="AM36">
        <v>27509.14</v>
      </c>
      <c r="AN36">
        <v>6355.4700000000012</v>
      </c>
      <c r="AO36">
        <v>24286.190000000002</v>
      </c>
      <c r="AP36">
        <v>24950</v>
      </c>
      <c r="AQ36">
        <v>2070.34</v>
      </c>
      <c r="AR36">
        <v>59621.219999999877</v>
      </c>
      <c r="AS36">
        <v>2814.44</v>
      </c>
      <c r="AT36">
        <v>0</v>
      </c>
      <c r="AU36">
        <v>5421.94</v>
      </c>
      <c r="AV36">
        <v>0</v>
      </c>
      <c r="AW36">
        <v>7924.62</v>
      </c>
      <c r="AX36">
        <v>6717.49</v>
      </c>
      <c r="AY36">
        <v>33</v>
      </c>
      <c r="AZ36">
        <v>0</v>
      </c>
      <c r="BA36">
        <v>4216.1200000000008</v>
      </c>
      <c r="BB36">
        <v>10924</v>
      </c>
      <c r="BC36" s="3">
        <v>8239</v>
      </c>
      <c r="BD36" s="3">
        <v>150077.2399999999</v>
      </c>
      <c r="BE36" s="3">
        <v>23185.23</v>
      </c>
      <c r="BF36" s="3">
        <v>20073.75</v>
      </c>
      <c r="BG36" s="3">
        <v>39838.900000000038</v>
      </c>
      <c r="BH36" s="3">
        <v>0</v>
      </c>
      <c r="BI36" s="3">
        <v>0</v>
      </c>
      <c r="BJ36" s="3">
        <v>0</v>
      </c>
      <c r="BK36" s="3">
        <v>9329.32</v>
      </c>
      <c r="BL36" s="3">
        <v>0</v>
      </c>
      <c r="BM36" s="3">
        <v>7915</v>
      </c>
      <c r="BN36" s="3">
        <v>0</v>
      </c>
      <c r="BO36" s="3">
        <v>0</v>
      </c>
      <c r="BP36" s="3">
        <v>1</v>
      </c>
      <c r="BQ36" s="3">
        <v>0</v>
      </c>
      <c r="BR36" s="3">
        <v>2278.5299999999997</v>
      </c>
      <c r="BS36" s="3">
        <v>3677.27</v>
      </c>
      <c r="BT36" s="3">
        <v>0</v>
      </c>
      <c r="BU36" s="3">
        <v>0</v>
      </c>
      <c r="BV36" s="3">
        <v>0</v>
      </c>
      <c r="BW36" s="3">
        <v>1065.92</v>
      </c>
      <c r="BX36" s="2">
        <v>0</v>
      </c>
      <c r="BY36" s="2">
        <v>0</v>
      </c>
      <c r="BZ36" s="2">
        <v>122021.62</v>
      </c>
      <c r="CA36" s="2">
        <v>31680.13</v>
      </c>
      <c r="CB36" s="2">
        <v>0</v>
      </c>
      <c r="CC36" s="2">
        <v>60741.9</v>
      </c>
      <c r="CD36" s="2">
        <v>0</v>
      </c>
    </row>
    <row r="37" spans="1:82" ht="14.4" x14ac:dyDescent="0.3">
      <c r="A37" s="27">
        <v>2060</v>
      </c>
      <c r="B37" s="2" t="str">
        <f>_xlfn.XLOOKUP(A37,'Schools lookup'!A:A,'Schools lookup'!B:B)</f>
        <v>CIP2060</v>
      </c>
      <c r="C37" s="2" t="str">
        <f>_xlfn.XLOOKUP(A37,'Schools lookup'!A:A,'Schools lookup'!C:C)</f>
        <v>Buxton Junior School</v>
      </c>
      <c r="D37" s="3">
        <v>92142.46</v>
      </c>
      <c r="E37" s="3">
        <v>17838.2</v>
      </c>
      <c r="F37" s="3">
        <v>15590.25</v>
      </c>
      <c r="G37" s="3">
        <v>1169076.6200000001</v>
      </c>
      <c r="H37" s="3">
        <v>0</v>
      </c>
      <c r="I37" s="3">
        <v>127150.97999999998</v>
      </c>
      <c r="J37" s="3">
        <v>0</v>
      </c>
      <c r="K37" s="3">
        <v>110785</v>
      </c>
      <c r="L37" s="3">
        <v>31709.88</v>
      </c>
      <c r="M37" s="3">
        <v>0</v>
      </c>
      <c r="N37" s="3">
        <v>0</v>
      </c>
      <c r="O37" s="3">
        <v>42255.409999999989</v>
      </c>
      <c r="P37" s="3">
        <v>37209.82999999998</v>
      </c>
      <c r="Q37" s="3">
        <v>1617.03</v>
      </c>
      <c r="R37" s="3">
        <v>805.65</v>
      </c>
      <c r="S37" s="3">
        <v>0</v>
      </c>
      <c r="T37" s="3">
        <v>0</v>
      </c>
      <c r="U37" s="3">
        <v>0</v>
      </c>
      <c r="V37" s="3">
        <v>0</v>
      </c>
      <c r="W37" s="3">
        <v>6889.2</v>
      </c>
      <c r="X37" s="3">
        <v>0</v>
      </c>
      <c r="Y37" s="3">
        <v>18316</v>
      </c>
      <c r="Z37" s="3">
        <v>735019.32000000007</v>
      </c>
      <c r="AA37" s="3">
        <v>443.45</v>
      </c>
      <c r="AB37">
        <v>366236.95999999996</v>
      </c>
      <c r="AC37">
        <v>33569.729999999996</v>
      </c>
      <c r="AD37">
        <v>67116.81</v>
      </c>
      <c r="AE37">
        <v>0</v>
      </c>
      <c r="AF37">
        <v>39004.5</v>
      </c>
      <c r="AG37">
        <v>6106.9100000000008</v>
      </c>
      <c r="AH37">
        <v>3449.83</v>
      </c>
      <c r="AI37">
        <v>15302.26</v>
      </c>
      <c r="AJ37">
        <v>3321.8900000000003</v>
      </c>
      <c r="AK37">
        <v>8974.2099999999991</v>
      </c>
      <c r="AL37">
        <v>7092</v>
      </c>
      <c r="AM37">
        <v>2641.24</v>
      </c>
      <c r="AN37">
        <v>4829.2699999999995</v>
      </c>
      <c r="AO37">
        <v>26603.88</v>
      </c>
      <c r="AP37">
        <v>23952</v>
      </c>
      <c r="AQ37">
        <v>4578.8900000000012</v>
      </c>
      <c r="AR37">
        <v>43487.930000000015</v>
      </c>
      <c r="AS37">
        <v>1933.5</v>
      </c>
      <c r="AT37">
        <v>0</v>
      </c>
      <c r="AU37">
        <v>2141.52</v>
      </c>
      <c r="AV37">
        <v>0</v>
      </c>
      <c r="AW37">
        <v>9206.16</v>
      </c>
      <c r="AX37">
        <v>0</v>
      </c>
      <c r="AY37">
        <v>0</v>
      </c>
      <c r="AZ37">
        <v>0</v>
      </c>
      <c r="BA37">
        <v>2992.7899999999986</v>
      </c>
      <c r="BB37">
        <v>7041.25</v>
      </c>
      <c r="BC37" s="3">
        <v>8118.34</v>
      </c>
      <c r="BD37" s="3">
        <v>77047.690000000017</v>
      </c>
      <c r="BE37" s="3">
        <v>0</v>
      </c>
      <c r="BF37" s="3">
        <v>11216.95</v>
      </c>
      <c r="BG37" s="3">
        <v>29995.689999999995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6677.5</v>
      </c>
      <c r="BN37" s="3">
        <v>0</v>
      </c>
      <c r="BO37" s="3">
        <v>0</v>
      </c>
      <c r="BP37" s="3">
        <v>1</v>
      </c>
      <c r="BQ37" s="3">
        <v>0</v>
      </c>
      <c r="BR37" s="3">
        <v>10040</v>
      </c>
      <c r="BS37" s="3">
        <v>0</v>
      </c>
      <c r="BT37" s="3">
        <v>0</v>
      </c>
      <c r="BU37" s="3">
        <v>0</v>
      </c>
      <c r="BV37" s="3">
        <v>0</v>
      </c>
      <c r="BW37" s="3">
        <v>10520.05</v>
      </c>
      <c r="BX37" s="2">
        <v>0</v>
      </c>
      <c r="BY37" s="2">
        <v>0</v>
      </c>
      <c r="BZ37" s="2">
        <v>89643.889999999985</v>
      </c>
      <c r="CA37" s="2">
        <v>1707.7</v>
      </c>
      <c r="CB37" s="2">
        <v>0</v>
      </c>
      <c r="CC37" s="2">
        <v>24727.4</v>
      </c>
      <c r="CD37" s="2">
        <v>0</v>
      </c>
    </row>
    <row r="38" spans="1:82" ht="14.4" x14ac:dyDescent="0.3">
      <c r="A38" s="27">
        <v>2061</v>
      </c>
      <c r="B38" s="2" t="str">
        <f>_xlfn.XLOOKUP(A38,'Schools lookup'!A:A,'Schools lookup'!B:B)</f>
        <v>CIP2061</v>
      </c>
      <c r="C38" s="2" t="str">
        <f>_xlfn.XLOOKUP(A38,'Schools lookup'!A:A,'Schools lookup'!C:C)</f>
        <v>Buxton Infant School</v>
      </c>
      <c r="D38" s="3">
        <v>286600.31</v>
      </c>
      <c r="E38" s="3">
        <v>-13484.77</v>
      </c>
      <c r="F38" s="3">
        <v>16938.55</v>
      </c>
      <c r="G38" s="3">
        <v>902613.74</v>
      </c>
      <c r="H38" s="3">
        <v>0</v>
      </c>
      <c r="I38" s="3">
        <v>76258.449999999983</v>
      </c>
      <c r="J38" s="3">
        <v>0</v>
      </c>
      <c r="K38" s="3">
        <v>81682</v>
      </c>
      <c r="L38" s="3">
        <v>25527.81</v>
      </c>
      <c r="M38" s="3">
        <v>0</v>
      </c>
      <c r="N38" s="3">
        <v>37653.370000000003</v>
      </c>
      <c r="O38" s="3">
        <v>24848.82</v>
      </c>
      <c r="P38" s="3">
        <v>775.69</v>
      </c>
      <c r="Q38" s="3">
        <v>968.9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59991</v>
      </c>
      <c r="Z38" s="3">
        <v>574689.44999999984</v>
      </c>
      <c r="AA38" s="3">
        <v>31800.270000000011</v>
      </c>
      <c r="AB38">
        <v>295116.79999999993</v>
      </c>
      <c r="AC38">
        <v>31150.950000000008</v>
      </c>
      <c r="AD38">
        <v>60915.099999999984</v>
      </c>
      <c r="AE38">
        <v>0</v>
      </c>
      <c r="AF38">
        <v>41181.559999999983</v>
      </c>
      <c r="AG38">
        <v>5893.6500000000015</v>
      </c>
      <c r="AH38">
        <v>1851</v>
      </c>
      <c r="AI38">
        <v>9721.880000000001</v>
      </c>
      <c r="AJ38">
        <v>1190.3499999999999</v>
      </c>
      <c r="AK38">
        <v>19317.550000000003</v>
      </c>
      <c r="AL38">
        <v>2355.9699999999998</v>
      </c>
      <c r="AM38">
        <v>4175.6499999999987</v>
      </c>
      <c r="AN38">
        <v>6658.34</v>
      </c>
      <c r="AO38">
        <v>29416.78</v>
      </c>
      <c r="AP38">
        <v>17340.25</v>
      </c>
      <c r="AQ38">
        <v>5457.97</v>
      </c>
      <c r="AR38">
        <v>15108.819999999987</v>
      </c>
      <c r="AS38">
        <v>4364</v>
      </c>
      <c r="AT38">
        <v>0</v>
      </c>
      <c r="AU38">
        <v>4724.1900000000005</v>
      </c>
      <c r="AV38">
        <v>0</v>
      </c>
      <c r="AW38">
        <v>6915.7</v>
      </c>
      <c r="AX38">
        <v>7222.2799999999988</v>
      </c>
      <c r="AY38">
        <v>4900.2700000000004</v>
      </c>
      <c r="AZ38">
        <v>0</v>
      </c>
      <c r="BA38">
        <v>9442.0499999999902</v>
      </c>
      <c r="BB38">
        <v>4917.25</v>
      </c>
      <c r="BC38" s="3">
        <v>625</v>
      </c>
      <c r="BD38" s="3">
        <v>79797.290000000023</v>
      </c>
      <c r="BE38" s="3">
        <v>5.7176485768195562E-15</v>
      </c>
      <c r="BF38" s="3">
        <v>4802.08</v>
      </c>
      <c r="BG38" s="3">
        <v>17503.62</v>
      </c>
      <c r="BH38" s="3">
        <v>0</v>
      </c>
      <c r="BI38" s="3">
        <v>0</v>
      </c>
      <c r="BJ38" s="3">
        <v>0</v>
      </c>
      <c r="BK38" s="3">
        <v>1500.74</v>
      </c>
      <c r="BL38" s="3">
        <v>0</v>
      </c>
      <c r="BM38" s="3">
        <v>5800</v>
      </c>
      <c r="BN38" s="3">
        <v>0</v>
      </c>
      <c r="BO38" s="3">
        <v>0</v>
      </c>
      <c r="BP38" s="3">
        <v>1</v>
      </c>
      <c r="BQ38" s="3">
        <v>0</v>
      </c>
      <c r="BR38" s="3">
        <v>0</v>
      </c>
      <c r="BS38" s="3">
        <v>8564.18</v>
      </c>
      <c r="BT38" s="3">
        <v>0</v>
      </c>
      <c r="BU38" s="3">
        <v>0</v>
      </c>
      <c r="BV38" s="3">
        <v>0</v>
      </c>
      <c r="BW38" s="3">
        <v>0</v>
      </c>
      <c r="BX38" s="2">
        <v>0</v>
      </c>
      <c r="BY38" s="2">
        <v>0</v>
      </c>
      <c r="BZ38" s="2">
        <v>198364.02000000002</v>
      </c>
      <c r="CA38" s="2">
        <v>14174.37</v>
      </c>
      <c r="CB38" s="2">
        <v>0</v>
      </c>
      <c r="CC38" s="2">
        <v>-14985.51</v>
      </c>
      <c r="CD38" s="2">
        <v>0</v>
      </c>
    </row>
    <row r="39" spans="1:82" ht="14.4" x14ac:dyDescent="0.3">
      <c r="A39" s="27">
        <v>2062</v>
      </c>
      <c r="B39" s="2" t="str">
        <f>_xlfn.XLOOKUP(A39,'Schools lookup'!A:A,'Schools lookup'!B:B)</f>
        <v>CIP2062</v>
      </c>
      <c r="C39" s="2" t="str">
        <f>_xlfn.XLOOKUP(A39,'Schools lookup'!A:A,'Schools lookup'!C:C)</f>
        <v>Harpur Hill Primary School</v>
      </c>
      <c r="D39" s="3">
        <v>-219340.21</v>
      </c>
      <c r="E39" s="3">
        <v>134969.79999999999</v>
      </c>
      <c r="F39" s="3">
        <v>22430.91</v>
      </c>
      <c r="G39" s="3">
        <v>1690433.5</v>
      </c>
      <c r="H39" s="3">
        <v>0</v>
      </c>
      <c r="I39" s="3">
        <v>103404.12999999998</v>
      </c>
      <c r="J39" s="3">
        <v>0</v>
      </c>
      <c r="K39" s="3">
        <v>104395.81000000001</v>
      </c>
      <c r="L39" s="3">
        <v>37364.31</v>
      </c>
      <c r="M39" s="3">
        <v>0</v>
      </c>
      <c r="N39" s="3">
        <v>4880</v>
      </c>
      <c r="O39" s="3">
        <v>-165.7099999999997</v>
      </c>
      <c r="P39" s="3">
        <v>27208.52</v>
      </c>
      <c r="Q39" s="3">
        <v>3574.0299999999997</v>
      </c>
      <c r="R39" s="3">
        <v>2844.02</v>
      </c>
      <c r="S39" s="3">
        <v>14123.900000000001</v>
      </c>
      <c r="T39" s="3">
        <v>0</v>
      </c>
      <c r="U39" s="3">
        <v>0</v>
      </c>
      <c r="V39" s="3">
        <v>0</v>
      </c>
      <c r="W39" s="3">
        <v>49352.450000000004</v>
      </c>
      <c r="X39" s="3">
        <v>0</v>
      </c>
      <c r="Y39" s="3">
        <v>66993</v>
      </c>
      <c r="Z39" s="3">
        <v>965687.96999999986</v>
      </c>
      <c r="AA39" s="3">
        <v>16841.349999999999</v>
      </c>
      <c r="AB39">
        <v>511309.52000000048</v>
      </c>
      <c r="AC39">
        <v>0</v>
      </c>
      <c r="AD39">
        <v>77515.37000000001</v>
      </c>
      <c r="AE39">
        <v>0</v>
      </c>
      <c r="AF39">
        <v>71654.55</v>
      </c>
      <c r="AG39">
        <v>7893.2299999999977</v>
      </c>
      <c r="AH39">
        <v>2013.9</v>
      </c>
      <c r="AI39">
        <v>17193.620000000003</v>
      </c>
      <c r="AJ39">
        <v>5990.65</v>
      </c>
      <c r="AK39">
        <v>24872.91</v>
      </c>
      <c r="AL39">
        <v>5259.25</v>
      </c>
      <c r="AM39">
        <v>82319.990000000005</v>
      </c>
      <c r="AN39">
        <v>6641.36</v>
      </c>
      <c r="AO39">
        <v>43794.409999999996</v>
      </c>
      <c r="AP39">
        <v>36427</v>
      </c>
      <c r="AQ39">
        <v>5506.4900000000007</v>
      </c>
      <c r="AR39">
        <v>35113.260000000009</v>
      </c>
      <c r="AS39">
        <v>2560.66</v>
      </c>
      <c r="AT39">
        <v>0</v>
      </c>
      <c r="AU39">
        <v>10329.549999999999</v>
      </c>
      <c r="AV39">
        <v>0</v>
      </c>
      <c r="AW39">
        <v>2334.02</v>
      </c>
      <c r="AX39">
        <v>0</v>
      </c>
      <c r="AY39">
        <v>0</v>
      </c>
      <c r="AZ39">
        <v>0</v>
      </c>
      <c r="BA39">
        <v>12962.249999999998</v>
      </c>
      <c r="BB39">
        <v>8548.5</v>
      </c>
      <c r="BC39" s="3">
        <v>13150.84</v>
      </c>
      <c r="BD39" s="3">
        <v>123407.99000000002</v>
      </c>
      <c r="BE39" s="3">
        <v>0</v>
      </c>
      <c r="BF39" s="3">
        <v>31275.59</v>
      </c>
      <c r="BG39" s="3">
        <v>30542.929999999993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7228.75</v>
      </c>
      <c r="BN39" s="3">
        <v>0</v>
      </c>
      <c r="BO39" s="3">
        <v>0</v>
      </c>
      <c r="BP39" s="3">
        <v>1</v>
      </c>
      <c r="BQ39" s="3">
        <v>0</v>
      </c>
      <c r="BR39" s="3">
        <v>10893.18</v>
      </c>
      <c r="BS39" s="3">
        <v>0</v>
      </c>
      <c r="BT39" s="3">
        <v>0</v>
      </c>
      <c r="BU39" s="3">
        <v>0</v>
      </c>
      <c r="BV39" s="3">
        <v>0</v>
      </c>
      <c r="BW39" s="3">
        <v>4214.42</v>
      </c>
      <c r="BX39" s="2">
        <v>0</v>
      </c>
      <c r="BY39" s="2">
        <v>0</v>
      </c>
      <c r="BZ39" s="2">
        <v>-315431.86</v>
      </c>
      <c r="CA39" s="2">
        <v>14552.06</v>
      </c>
      <c r="CB39" s="2">
        <v>0</v>
      </c>
      <c r="CC39" s="2">
        <v>184322.25</v>
      </c>
      <c r="CD39" s="2">
        <v>0</v>
      </c>
    </row>
    <row r="40" spans="1:82" ht="14.4" x14ac:dyDescent="0.3">
      <c r="A40" s="27">
        <v>2068</v>
      </c>
      <c r="B40" s="2" t="str">
        <f>_xlfn.XLOOKUP(A40,'Schools lookup'!A:A,'Schools lookup'!B:B)</f>
        <v>CIP2068</v>
      </c>
      <c r="C40" s="2" t="str">
        <f>_xlfn.XLOOKUP(A40,'Schools lookup'!A:A,'Schools lookup'!C:C)</f>
        <v>Combs Infant School</v>
      </c>
      <c r="D40" s="3">
        <v>147487.22999999998</v>
      </c>
      <c r="E40" s="3">
        <v>7627.82</v>
      </c>
      <c r="F40" s="3">
        <v>13286.65</v>
      </c>
      <c r="G40" s="3">
        <v>343484.36</v>
      </c>
      <c r="H40" s="3">
        <v>0</v>
      </c>
      <c r="I40" s="3">
        <v>0</v>
      </c>
      <c r="J40" s="3">
        <v>0</v>
      </c>
      <c r="K40" s="3">
        <v>1480</v>
      </c>
      <c r="L40" s="3">
        <v>6150.63</v>
      </c>
      <c r="M40" s="3">
        <v>0</v>
      </c>
      <c r="N40" s="3">
        <v>0</v>
      </c>
      <c r="O40" s="3">
        <v>10065.179999999998</v>
      </c>
      <c r="P40" s="3">
        <v>2311.25</v>
      </c>
      <c r="Q40" s="3">
        <v>731.18999999999983</v>
      </c>
      <c r="R40" s="3">
        <v>0</v>
      </c>
      <c r="S40" s="3">
        <v>966</v>
      </c>
      <c r="T40" s="3">
        <v>0</v>
      </c>
      <c r="U40" s="3">
        <v>0</v>
      </c>
      <c r="V40" s="3">
        <v>0</v>
      </c>
      <c r="W40" s="3">
        <v>13699.25</v>
      </c>
      <c r="X40" s="3">
        <v>0</v>
      </c>
      <c r="Y40" s="3">
        <v>21202</v>
      </c>
      <c r="Z40" s="3">
        <v>148006.12000000005</v>
      </c>
      <c r="AA40" s="3">
        <v>14207.120000000004</v>
      </c>
      <c r="AB40">
        <v>74959.710000000021</v>
      </c>
      <c r="AC40">
        <v>10002.410000000002</v>
      </c>
      <c r="AD40">
        <v>25258.100000000006</v>
      </c>
      <c r="AE40">
        <v>0</v>
      </c>
      <c r="AF40">
        <v>4834.9399999999996</v>
      </c>
      <c r="AG40">
        <v>1366.7299999999998</v>
      </c>
      <c r="AH40">
        <v>5230</v>
      </c>
      <c r="AI40">
        <v>3416.79</v>
      </c>
      <c r="AJ40">
        <v>1223.8800000000001</v>
      </c>
      <c r="AK40">
        <v>430</v>
      </c>
      <c r="AL40">
        <v>872.80000000000007</v>
      </c>
      <c r="AM40">
        <v>1104.1200000000001</v>
      </c>
      <c r="AN40">
        <v>0</v>
      </c>
      <c r="AO40">
        <v>1547.67</v>
      </c>
      <c r="AP40">
        <v>2565.1999999999998</v>
      </c>
      <c r="AQ40">
        <v>12135.680000000002</v>
      </c>
      <c r="AR40">
        <v>21934.3</v>
      </c>
      <c r="AS40">
        <v>0</v>
      </c>
      <c r="AT40" s="22">
        <v>0</v>
      </c>
      <c r="AU40">
        <v>3665.2299999999996</v>
      </c>
      <c r="AV40">
        <v>0</v>
      </c>
      <c r="AW40">
        <v>300</v>
      </c>
      <c r="AX40">
        <v>0</v>
      </c>
      <c r="AY40">
        <v>0</v>
      </c>
      <c r="AZ40">
        <v>0</v>
      </c>
      <c r="BA40">
        <v>1568.2000000000007</v>
      </c>
      <c r="BB40">
        <v>615</v>
      </c>
      <c r="BC40" s="3">
        <v>388</v>
      </c>
      <c r="BD40" s="3">
        <v>24790.01999999999</v>
      </c>
      <c r="BE40" s="3">
        <v>0</v>
      </c>
      <c r="BF40" s="3">
        <v>9527.25</v>
      </c>
      <c r="BG40" s="3">
        <v>10308.120000000001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4393.75</v>
      </c>
      <c r="BN40" s="3">
        <v>0</v>
      </c>
      <c r="BO40" s="3">
        <v>0</v>
      </c>
      <c r="BP40" s="3">
        <v>1</v>
      </c>
      <c r="BQ40" s="3">
        <v>0</v>
      </c>
      <c r="BR40" s="3">
        <v>1062.98</v>
      </c>
      <c r="BS40" s="3">
        <v>0</v>
      </c>
      <c r="BT40" s="3">
        <v>0</v>
      </c>
      <c r="BU40" s="3">
        <v>0</v>
      </c>
      <c r="BV40" s="3">
        <v>0</v>
      </c>
      <c r="BW40" s="3">
        <v>678</v>
      </c>
      <c r="BX40" s="2">
        <v>0</v>
      </c>
      <c r="BY40" s="2">
        <v>0</v>
      </c>
      <c r="BZ40" s="2">
        <v>153620.44999999998</v>
      </c>
      <c r="CA40" s="2">
        <v>15939.42</v>
      </c>
      <c r="CB40" s="2">
        <v>0</v>
      </c>
      <c r="CC40" s="2">
        <v>21327.07</v>
      </c>
      <c r="CD40" s="2">
        <v>0</v>
      </c>
    </row>
    <row r="41" spans="1:82" ht="14.4" x14ac:dyDescent="0.3">
      <c r="A41" s="27">
        <v>2072</v>
      </c>
      <c r="B41" s="2" t="str">
        <f>_xlfn.XLOOKUP(A41,'Schools lookup'!A:A,'Schools lookup'!B:B)</f>
        <v>CIP2072</v>
      </c>
      <c r="C41" s="2" t="str">
        <f>_xlfn.XLOOKUP(A41,'Schools lookup'!A:A,'Schools lookup'!C:C)</f>
        <v>Buxworth Primary School</v>
      </c>
      <c r="D41" s="3">
        <v>8721.61</v>
      </c>
      <c r="E41" s="3">
        <v>0</v>
      </c>
      <c r="F41" s="3">
        <v>-1333.33</v>
      </c>
      <c r="G41" s="3">
        <v>660720.94999999995</v>
      </c>
      <c r="H41" s="3">
        <v>0</v>
      </c>
      <c r="I41" s="3">
        <v>13793.78</v>
      </c>
      <c r="J41" s="3">
        <v>0</v>
      </c>
      <c r="K41" s="3">
        <v>44400</v>
      </c>
      <c r="L41" s="3">
        <v>14914.25</v>
      </c>
      <c r="M41" s="3">
        <v>0</v>
      </c>
      <c r="N41" s="3">
        <v>0</v>
      </c>
      <c r="O41" s="3">
        <v>14300.839999999998</v>
      </c>
      <c r="P41" s="3">
        <v>12867.079999999996</v>
      </c>
      <c r="Q41" s="3">
        <v>17332.79</v>
      </c>
      <c r="R41" s="3">
        <v>3434.35</v>
      </c>
      <c r="S41" s="3">
        <v>5000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33087</v>
      </c>
      <c r="Z41" s="3">
        <v>404692.51999999996</v>
      </c>
      <c r="AA41" s="3">
        <v>57203.66</v>
      </c>
      <c r="AB41">
        <v>88043.22000000003</v>
      </c>
      <c r="AC41">
        <v>14724.349999999999</v>
      </c>
      <c r="AD41">
        <v>29219.769999999997</v>
      </c>
      <c r="AE41">
        <v>0</v>
      </c>
      <c r="AF41">
        <v>10628.699999999997</v>
      </c>
      <c r="AG41">
        <v>3231.6299999999997</v>
      </c>
      <c r="AH41">
        <v>268.5</v>
      </c>
      <c r="AI41">
        <v>7047.83</v>
      </c>
      <c r="AJ41">
        <v>1692.71</v>
      </c>
      <c r="AK41">
        <v>6284.49</v>
      </c>
      <c r="AL41">
        <v>0</v>
      </c>
      <c r="AM41">
        <v>3207.01</v>
      </c>
      <c r="AN41">
        <v>98.36</v>
      </c>
      <c r="AO41">
        <v>18357.990000000002</v>
      </c>
      <c r="AP41">
        <v>12475</v>
      </c>
      <c r="AQ41">
        <v>10480.489999999998</v>
      </c>
      <c r="AR41">
        <v>26051.660000000011</v>
      </c>
      <c r="AS41">
        <v>2906.2799999999997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11450.430000000009</v>
      </c>
      <c r="BB41">
        <v>3321</v>
      </c>
      <c r="BC41" s="3">
        <v>10055.550000000001</v>
      </c>
      <c r="BD41" s="3">
        <v>48801.879999999968</v>
      </c>
      <c r="BE41" s="3">
        <v>0</v>
      </c>
      <c r="BF41" s="3">
        <v>8714.98</v>
      </c>
      <c r="BG41" s="3">
        <v>18573.049999999996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5170</v>
      </c>
      <c r="BN41" s="3">
        <v>0</v>
      </c>
      <c r="BO41" s="3">
        <v>0</v>
      </c>
      <c r="BP41" s="3">
        <v>1</v>
      </c>
      <c r="BQ41" s="3">
        <v>0</v>
      </c>
      <c r="BR41" s="3">
        <v>0</v>
      </c>
      <c r="BS41" s="3">
        <v>3140</v>
      </c>
      <c r="BT41" s="3">
        <v>0</v>
      </c>
      <c r="BU41" s="3">
        <v>0</v>
      </c>
      <c r="BV41" s="3">
        <v>0</v>
      </c>
      <c r="BW41" s="3">
        <v>0</v>
      </c>
      <c r="BX41" s="2">
        <v>0</v>
      </c>
      <c r="BY41" s="2">
        <v>0</v>
      </c>
      <c r="BZ41" s="2">
        <v>31041.59</v>
      </c>
      <c r="CA41" s="2">
        <v>696.67</v>
      </c>
      <c r="CB41" s="2">
        <v>0</v>
      </c>
      <c r="CC41" s="2">
        <v>0</v>
      </c>
      <c r="CD41" s="2">
        <v>0</v>
      </c>
    </row>
    <row r="42" spans="1:82" ht="14.4" x14ac:dyDescent="0.3">
      <c r="A42" s="27">
        <v>2076</v>
      </c>
      <c r="B42" s="2" t="str">
        <f>_xlfn.XLOOKUP(A42,'Schools lookup'!A:A,'Schools lookup'!B:B)</f>
        <v>CIP2076</v>
      </c>
      <c r="C42" s="2" t="str">
        <f>_xlfn.XLOOKUP(A42,'Schools lookup'!A:A,'Schools lookup'!C:C)</f>
        <v>Holmgate Primary School and Nursery</v>
      </c>
      <c r="D42" s="3">
        <v>95575.09</v>
      </c>
      <c r="E42" s="3">
        <v>-10718.55</v>
      </c>
      <c r="F42" s="3">
        <v>19138.310000000001</v>
      </c>
      <c r="G42" s="3">
        <v>1303090.9500000002</v>
      </c>
      <c r="H42" s="3">
        <v>0</v>
      </c>
      <c r="I42" s="3">
        <v>67722.01999999999</v>
      </c>
      <c r="J42" s="3">
        <v>0</v>
      </c>
      <c r="K42" s="3">
        <v>139519.04000000001</v>
      </c>
      <c r="L42" s="3">
        <v>40197.19</v>
      </c>
      <c r="M42" s="3">
        <v>0</v>
      </c>
      <c r="N42" s="3">
        <v>0</v>
      </c>
      <c r="O42" s="3">
        <v>21046.410000000003</v>
      </c>
      <c r="P42" s="3">
        <v>18649.830000000002</v>
      </c>
      <c r="Q42" s="3">
        <v>2988.18</v>
      </c>
      <c r="R42" s="3">
        <v>0</v>
      </c>
      <c r="S42" s="3">
        <v>14616.65</v>
      </c>
      <c r="T42" s="3">
        <v>0</v>
      </c>
      <c r="U42" s="3">
        <v>0</v>
      </c>
      <c r="V42" s="3">
        <v>0</v>
      </c>
      <c r="W42" s="3">
        <v>23968.300000000003</v>
      </c>
      <c r="X42" s="3">
        <v>0</v>
      </c>
      <c r="Y42" s="3">
        <v>35055</v>
      </c>
      <c r="Z42" s="3">
        <v>749754.74999999977</v>
      </c>
      <c r="AA42" s="3">
        <v>1769.6799999999998</v>
      </c>
      <c r="AB42">
        <v>336888.82999999996</v>
      </c>
      <c r="AC42">
        <v>48781.88</v>
      </c>
      <c r="AD42">
        <v>96393.710000000036</v>
      </c>
      <c r="AE42">
        <v>0</v>
      </c>
      <c r="AF42">
        <v>31401.71000000001</v>
      </c>
      <c r="AG42">
        <v>5980.25</v>
      </c>
      <c r="AH42">
        <v>3351.5099999999998</v>
      </c>
      <c r="AI42">
        <v>16359.87</v>
      </c>
      <c r="AJ42">
        <v>3285.8</v>
      </c>
      <c r="AK42">
        <v>8759.01</v>
      </c>
      <c r="AL42">
        <v>6579.2599999999984</v>
      </c>
      <c r="AM42">
        <v>5650.7200000000012</v>
      </c>
      <c r="AN42">
        <v>2631.4399999999996</v>
      </c>
      <c r="AO42">
        <v>30825.730000000007</v>
      </c>
      <c r="AP42">
        <v>23203.5</v>
      </c>
      <c r="AQ42">
        <v>3052.37</v>
      </c>
      <c r="AR42">
        <v>63437.479999999996</v>
      </c>
      <c r="AS42">
        <v>2758.7799999999997</v>
      </c>
      <c r="AT42" s="22">
        <v>0</v>
      </c>
      <c r="AU42">
        <v>1257.4100000000001</v>
      </c>
      <c r="AV42">
        <v>0</v>
      </c>
      <c r="AW42">
        <v>5288.38</v>
      </c>
      <c r="AX42">
        <v>0</v>
      </c>
      <c r="AY42">
        <v>4790</v>
      </c>
      <c r="AZ42">
        <v>0</v>
      </c>
      <c r="BA42">
        <v>20839.23000000001</v>
      </c>
      <c r="BB42">
        <v>6365.25</v>
      </c>
      <c r="BC42" s="3">
        <v>10207.9</v>
      </c>
      <c r="BD42" s="3">
        <v>72384.179999999993</v>
      </c>
      <c r="BE42" s="3">
        <v>47721.000000000022</v>
      </c>
      <c r="BF42" s="3">
        <v>25676.25</v>
      </c>
      <c r="BG42" s="3">
        <v>19230.27</v>
      </c>
      <c r="BH42" s="3">
        <v>0</v>
      </c>
      <c r="BI42" s="3">
        <v>0</v>
      </c>
      <c r="BJ42" s="3">
        <v>0</v>
      </c>
      <c r="BK42" s="3">
        <v>27123.659999999993</v>
      </c>
      <c r="BL42" s="3">
        <v>0</v>
      </c>
      <c r="BM42" s="3">
        <v>6727</v>
      </c>
      <c r="BN42" s="3">
        <v>0</v>
      </c>
      <c r="BO42" s="3">
        <v>0</v>
      </c>
      <c r="BP42" s="3">
        <v>1</v>
      </c>
      <c r="BQ42" s="3">
        <v>0</v>
      </c>
      <c r="BR42" s="3">
        <v>12050.96</v>
      </c>
      <c r="BS42" s="3">
        <v>0</v>
      </c>
      <c r="BT42" s="3">
        <v>0</v>
      </c>
      <c r="BU42" s="3">
        <v>0</v>
      </c>
      <c r="BV42" s="3">
        <v>0</v>
      </c>
      <c r="BW42" s="3">
        <v>416.88</v>
      </c>
      <c r="BX42" s="2">
        <v>0</v>
      </c>
      <c r="BY42" s="2">
        <v>0</v>
      </c>
      <c r="BZ42" s="2">
        <v>83834.209999999992</v>
      </c>
      <c r="CA42" s="2">
        <v>13397.47</v>
      </c>
      <c r="CB42" s="2">
        <v>0</v>
      </c>
      <c r="CC42" s="2">
        <v>-13873.909999999989</v>
      </c>
      <c r="CD42" s="2">
        <v>0</v>
      </c>
    </row>
    <row r="43" spans="1:82" ht="14.4" x14ac:dyDescent="0.3">
      <c r="A43" s="27">
        <v>2079</v>
      </c>
      <c r="B43" s="2" t="str">
        <f>_xlfn.XLOOKUP(A43,'Schools lookup'!A:A,'Schools lookup'!B:B)</f>
        <v>CIP2079</v>
      </c>
      <c r="C43" s="2" t="str">
        <f>_xlfn.XLOOKUP(A43,'Schools lookup'!A:A,'Schools lookup'!C:C)</f>
        <v>Clowne Junior School</v>
      </c>
      <c r="D43" s="3">
        <v>130298.58000000002</v>
      </c>
      <c r="E43" s="3">
        <v>66364.26999999999</v>
      </c>
      <c r="F43" s="3">
        <v>55277.53</v>
      </c>
      <c r="G43" s="3">
        <v>1768543.41</v>
      </c>
      <c r="H43" s="3">
        <v>0</v>
      </c>
      <c r="I43" s="3">
        <v>119754.28</v>
      </c>
      <c r="J43" s="3">
        <v>0</v>
      </c>
      <c r="K43" s="3">
        <v>202315</v>
      </c>
      <c r="L43" s="3">
        <v>37640.559999999998</v>
      </c>
      <c r="M43" s="3">
        <v>0</v>
      </c>
      <c r="N43" s="3">
        <v>623.74</v>
      </c>
      <c r="O43" s="3">
        <v>55380.350000000006</v>
      </c>
      <c r="P43" s="3">
        <v>70635.270000000033</v>
      </c>
      <c r="Q43" s="3">
        <v>31581.649999999998</v>
      </c>
      <c r="R43" s="3">
        <v>0</v>
      </c>
      <c r="S43" s="3">
        <v>34995.850000000006</v>
      </c>
      <c r="T43" s="3">
        <v>0</v>
      </c>
      <c r="U43" s="3">
        <v>0</v>
      </c>
      <c r="V43" s="3">
        <v>0</v>
      </c>
      <c r="W43" s="3">
        <v>33638.300000000003</v>
      </c>
      <c r="X43" s="3">
        <v>0</v>
      </c>
      <c r="Y43" s="3">
        <v>19442</v>
      </c>
      <c r="Z43" s="3">
        <v>1183586.2999999998</v>
      </c>
      <c r="AA43" s="3">
        <v>0</v>
      </c>
      <c r="AB43">
        <v>391280.58000000025</v>
      </c>
      <c r="AC43">
        <v>89962.660000000018</v>
      </c>
      <c r="AD43">
        <v>97730.649999999965</v>
      </c>
      <c r="AE43">
        <v>1578.3999999999999</v>
      </c>
      <c r="AF43">
        <v>35563.96</v>
      </c>
      <c r="AG43">
        <v>8703.9</v>
      </c>
      <c r="AH43">
        <v>2199.5</v>
      </c>
      <c r="AI43">
        <v>22983.48</v>
      </c>
      <c r="AJ43">
        <v>2530.44</v>
      </c>
      <c r="AK43">
        <v>41823.789999999994</v>
      </c>
      <c r="AL43">
        <v>1325</v>
      </c>
      <c r="AM43">
        <v>4837.3999999999996</v>
      </c>
      <c r="AN43">
        <v>2224.6400000000003</v>
      </c>
      <c r="AO43">
        <v>28518.489999999998</v>
      </c>
      <c r="AP43">
        <v>32760</v>
      </c>
      <c r="AQ43">
        <v>11196.380000000003</v>
      </c>
      <c r="AR43">
        <v>84814.830000000016</v>
      </c>
      <c r="AS43">
        <v>2598.14</v>
      </c>
      <c r="AT43">
        <v>0</v>
      </c>
      <c r="AU43">
        <v>18193.800000000003</v>
      </c>
      <c r="AV43">
        <v>0</v>
      </c>
      <c r="AW43">
        <v>39155.39</v>
      </c>
      <c r="AX43">
        <v>4822.6400000000003</v>
      </c>
      <c r="AY43">
        <v>0</v>
      </c>
      <c r="AZ43">
        <v>0</v>
      </c>
      <c r="BA43">
        <v>14590.429999999986</v>
      </c>
      <c r="BB43">
        <v>10393.5</v>
      </c>
      <c r="BC43" s="3">
        <v>23480.309999999998</v>
      </c>
      <c r="BD43" s="3">
        <v>127720.66000000005</v>
      </c>
      <c r="BE43" s="3">
        <v>54867.720000000008</v>
      </c>
      <c r="BF43" s="3">
        <v>20726.199999999997</v>
      </c>
      <c r="BG43" s="3">
        <v>40462.57</v>
      </c>
      <c r="BH43" s="3">
        <v>0</v>
      </c>
      <c r="BI43" s="3">
        <v>0</v>
      </c>
      <c r="BJ43" s="3">
        <v>0</v>
      </c>
      <c r="BK43" s="3">
        <v>34492.100000000006</v>
      </c>
      <c r="BL43" s="3">
        <v>0</v>
      </c>
      <c r="BM43" s="3">
        <v>7971.25</v>
      </c>
      <c r="BN43" s="3">
        <v>0</v>
      </c>
      <c r="BO43" s="3">
        <v>0</v>
      </c>
      <c r="BP43" s="3">
        <v>1</v>
      </c>
      <c r="BQ43" s="3">
        <v>0</v>
      </c>
      <c r="BR43" s="3">
        <v>0</v>
      </c>
      <c r="BS43" s="3">
        <v>67505.51999999999</v>
      </c>
      <c r="BT43" s="3">
        <v>0</v>
      </c>
      <c r="BU43" s="3">
        <v>0</v>
      </c>
      <c r="BV43" s="3">
        <v>0</v>
      </c>
      <c r="BW43" s="3">
        <v>0</v>
      </c>
      <c r="BX43" s="2">
        <v>0</v>
      </c>
      <c r="BY43" s="2">
        <v>0</v>
      </c>
      <c r="BZ43" s="2">
        <v>70578.930000000008</v>
      </c>
      <c r="CA43" s="2">
        <v>0</v>
      </c>
      <c r="CB43" s="2">
        <v>-4256.74</v>
      </c>
      <c r="CC43" s="2">
        <v>65510.469999999987</v>
      </c>
      <c r="CD43" s="2">
        <v>0</v>
      </c>
    </row>
    <row r="44" spans="1:82" ht="14.4" x14ac:dyDescent="0.3">
      <c r="A44" s="27">
        <v>2080</v>
      </c>
      <c r="B44" s="2" t="str">
        <f>_xlfn.XLOOKUP(A44,'Schools lookup'!A:A,'Schools lookup'!B:B)</f>
        <v>CIP2080</v>
      </c>
      <c r="C44" s="2" t="str">
        <f>_xlfn.XLOOKUP(A44,'Schools lookup'!A:A,'Schools lookup'!C:C)</f>
        <v>Clowne Infant and Nursery School</v>
      </c>
      <c r="D44" s="3">
        <v>675050.34</v>
      </c>
      <c r="E44" s="3">
        <v>-71096.36</v>
      </c>
      <c r="F44" s="3">
        <v>34231.58</v>
      </c>
      <c r="G44" s="3">
        <v>1565048.1</v>
      </c>
      <c r="H44" s="3">
        <v>0</v>
      </c>
      <c r="I44" s="3">
        <v>100027.70000000001</v>
      </c>
      <c r="J44" s="3">
        <v>0</v>
      </c>
      <c r="K44" s="3">
        <v>109109.19999999998</v>
      </c>
      <c r="L44" s="3">
        <v>36986.020000000004</v>
      </c>
      <c r="M44" s="3">
        <v>0</v>
      </c>
      <c r="N44" s="3">
        <v>0</v>
      </c>
      <c r="O44" s="3">
        <v>93009.279999999999</v>
      </c>
      <c r="P44" s="3">
        <v>1284.1499999999996</v>
      </c>
      <c r="Q44" s="3">
        <v>1485.79</v>
      </c>
      <c r="R44" s="3">
        <v>13816.58</v>
      </c>
      <c r="S44" s="3">
        <v>2956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88446</v>
      </c>
      <c r="Z44" s="3">
        <v>772821.84000000032</v>
      </c>
      <c r="AA44" s="3">
        <v>0</v>
      </c>
      <c r="AB44">
        <v>640050.4299999997</v>
      </c>
      <c r="AC44">
        <v>59956.099999999977</v>
      </c>
      <c r="AD44">
        <v>125399.71999999999</v>
      </c>
      <c r="AE44">
        <v>0</v>
      </c>
      <c r="AF44">
        <v>64326.830000000016</v>
      </c>
      <c r="AG44">
        <v>7863.0400000000009</v>
      </c>
      <c r="AH44">
        <v>3988</v>
      </c>
      <c r="AI44">
        <v>17067.04</v>
      </c>
      <c r="AJ44">
        <v>4009.3399999999997</v>
      </c>
      <c r="AK44">
        <v>4418.880000000001</v>
      </c>
      <c r="AL44">
        <v>1312.5</v>
      </c>
      <c r="AM44">
        <v>5551.0199999999986</v>
      </c>
      <c r="AN44">
        <v>13654.869999999999</v>
      </c>
      <c r="AO44">
        <v>29533.099999999991</v>
      </c>
      <c r="AP44">
        <v>30762.25</v>
      </c>
      <c r="AQ44">
        <v>6083.3799999999992</v>
      </c>
      <c r="AR44">
        <v>36455.869999999988</v>
      </c>
      <c r="AS44">
        <v>1949</v>
      </c>
      <c r="AT44">
        <v>0</v>
      </c>
      <c r="AU44">
        <v>0</v>
      </c>
      <c r="AV44">
        <v>0</v>
      </c>
      <c r="AW44">
        <v>79</v>
      </c>
      <c r="AX44">
        <v>0</v>
      </c>
      <c r="AY44">
        <v>0</v>
      </c>
      <c r="AZ44">
        <v>0</v>
      </c>
      <c r="BA44">
        <v>16159.430000000002</v>
      </c>
      <c r="BB44">
        <v>7134</v>
      </c>
      <c r="BC44" s="3">
        <v>17717.939999999999</v>
      </c>
      <c r="BD44" s="3">
        <v>131458.16000000003</v>
      </c>
      <c r="BE44" s="3">
        <v>203</v>
      </c>
      <c r="BF44" s="3">
        <v>23950.789999999997</v>
      </c>
      <c r="BG44" s="3">
        <v>40074.039999999994</v>
      </c>
      <c r="BH44" s="3">
        <v>0</v>
      </c>
      <c r="BI44" s="3">
        <v>0</v>
      </c>
      <c r="BJ44" s="3">
        <v>0</v>
      </c>
      <c r="BK44" s="3">
        <v>15055.930000000006</v>
      </c>
      <c r="BL44" s="3">
        <v>0</v>
      </c>
      <c r="BM44" s="3">
        <v>7352.5</v>
      </c>
      <c r="BN44" s="3">
        <v>0</v>
      </c>
      <c r="BO44" s="3">
        <v>0</v>
      </c>
      <c r="BP44" s="3">
        <v>1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1793.88</v>
      </c>
      <c r="BX44" s="2">
        <v>0</v>
      </c>
      <c r="BY44" s="2">
        <v>0</v>
      </c>
      <c r="BZ44" s="2">
        <v>625239.59000000008</v>
      </c>
      <c r="CA44" s="2">
        <v>39790.199999999997</v>
      </c>
      <c r="CB44" s="2">
        <v>0</v>
      </c>
      <c r="CC44" s="2">
        <v>-86152.290000000008</v>
      </c>
      <c r="CD44" s="2">
        <v>0</v>
      </c>
    </row>
    <row r="45" spans="1:82" ht="14.4" x14ac:dyDescent="0.3">
      <c r="A45" s="27">
        <v>2082</v>
      </c>
      <c r="B45" s="2" t="str">
        <f>_xlfn.XLOOKUP(A45,'Schools lookup'!A:A,'Schools lookup'!B:B)</f>
        <v>CIP2082</v>
      </c>
      <c r="C45" s="2" t="str">
        <f>_xlfn.XLOOKUP(A45,'Schools lookup'!A:A,'Schools lookup'!C:C)</f>
        <v>Crich Junior School</v>
      </c>
      <c r="D45" s="3">
        <v>-113758.05</v>
      </c>
      <c r="E45" s="3">
        <v>104943.86</v>
      </c>
      <c r="F45" s="3">
        <v>13746.88</v>
      </c>
      <c r="G45" s="3">
        <v>521943.77</v>
      </c>
      <c r="H45" s="3">
        <v>0</v>
      </c>
      <c r="I45" s="3">
        <v>22637.279999999999</v>
      </c>
      <c r="J45" s="3">
        <v>0</v>
      </c>
      <c r="K45" s="3">
        <v>41360</v>
      </c>
      <c r="L45" s="3">
        <v>14603</v>
      </c>
      <c r="M45" s="3">
        <v>0</v>
      </c>
      <c r="N45" s="3">
        <v>0</v>
      </c>
      <c r="O45" s="3">
        <v>1774.35</v>
      </c>
      <c r="P45" s="3">
        <v>14794.94</v>
      </c>
      <c r="Q45" s="3">
        <v>2723.78</v>
      </c>
      <c r="R45" s="3">
        <v>244.13</v>
      </c>
      <c r="S45" s="3">
        <v>4239.24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16799</v>
      </c>
      <c r="Z45" s="3">
        <v>303865.12000000005</v>
      </c>
      <c r="AA45" s="3">
        <v>2630.9900000000007</v>
      </c>
      <c r="AB45">
        <v>121708.56000000001</v>
      </c>
      <c r="AC45">
        <v>0</v>
      </c>
      <c r="AD45">
        <v>25682.919999999995</v>
      </c>
      <c r="AE45">
        <v>0</v>
      </c>
      <c r="AF45">
        <v>8621.1099999999988</v>
      </c>
      <c r="AG45">
        <v>2330.9899999999998</v>
      </c>
      <c r="AH45">
        <v>1779</v>
      </c>
      <c r="AI45">
        <v>6663.55</v>
      </c>
      <c r="AJ45">
        <v>1794.83</v>
      </c>
      <c r="AK45">
        <v>5066.71</v>
      </c>
      <c r="AL45">
        <v>1274.1500000000001</v>
      </c>
      <c r="AM45">
        <v>22175.89</v>
      </c>
      <c r="AN45">
        <v>863.88</v>
      </c>
      <c r="AO45">
        <v>8637.34</v>
      </c>
      <c r="AP45">
        <v>4495.49</v>
      </c>
      <c r="AQ45">
        <v>6932.8</v>
      </c>
      <c r="AR45">
        <v>25043.76999999999</v>
      </c>
      <c r="AS45">
        <v>4052.67</v>
      </c>
      <c r="AT45">
        <v>0</v>
      </c>
      <c r="AU45">
        <v>5905.8499999999995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241.06</v>
      </c>
      <c r="BB45">
        <v>2652.25</v>
      </c>
      <c r="BC45" s="3">
        <v>10571.44</v>
      </c>
      <c r="BD45" s="3">
        <v>40162.48000000001</v>
      </c>
      <c r="BE45" s="3">
        <v>0</v>
      </c>
      <c r="BF45" s="3">
        <v>7952.09</v>
      </c>
      <c r="BG45" s="3">
        <v>18148.41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4866.25</v>
      </c>
      <c r="BN45" s="3">
        <v>0</v>
      </c>
      <c r="BO45" s="3">
        <v>0</v>
      </c>
      <c r="BP45" s="3">
        <v>1</v>
      </c>
      <c r="BQ45" s="3">
        <v>0</v>
      </c>
      <c r="BR45" s="3">
        <v>775.56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2">
        <v>0</v>
      </c>
      <c r="BY45" s="2">
        <v>0</v>
      </c>
      <c r="BZ45" s="2">
        <v>-111891.91</v>
      </c>
      <c r="CA45" s="2">
        <v>17837.57</v>
      </c>
      <c r="CB45" s="2">
        <v>0</v>
      </c>
      <c r="CC45" s="2">
        <v>104943.86</v>
      </c>
      <c r="CD45" s="2">
        <v>0</v>
      </c>
    </row>
    <row r="46" spans="1:82" ht="14.4" x14ac:dyDescent="0.3">
      <c r="A46" s="27">
        <v>2083</v>
      </c>
      <c r="B46" s="2" t="str">
        <f>_xlfn.XLOOKUP(A46,'Schools lookup'!A:A,'Schools lookup'!B:B)</f>
        <v>CIP2083</v>
      </c>
      <c r="C46" s="2" t="str">
        <f>_xlfn.XLOOKUP(A46,'Schools lookup'!A:A,'Schools lookup'!C:C)</f>
        <v>Curbar Primary School</v>
      </c>
      <c r="D46" s="3">
        <v>-12722.87</v>
      </c>
      <c r="E46" s="3">
        <v>0</v>
      </c>
      <c r="F46" s="3">
        <v>3827.74</v>
      </c>
      <c r="G46" s="3">
        <v>448275.19</v>
      </c>
      <c r="H46" s="3">
        <v>0</v>
      </c>
      <c r="I46" s="3">
        <v>31607.250000000007</v>
      </c>
      <c r="J46" s="3">
        <v>0</v>
      </c>
      <c r="K46" s="3">
        <v>9220</v>
      </c>
      <c r="L46" s="3">
        <v>10832.5</v>
      </c>
      <c r="M46" s="3">
        <v>0</v>
      </c>
      <c r="N46" s="3">
        <v>0</v>
      </c>
      <c r="O46" s="3">
        <v>7811.1500000000005</v>
      </c>
      <c r="P46" s="3">
        <v>11805.980000000001</v>
      </c>
      <c r="Q46" s="3">
        <v>10915.949999999999</v>
      </c>
      <c r="R46" s="3">
        <v>7846.28</v>
      </c>
      <c r="S46" s="3">
        <v>7132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32122</v>
      </c>
      <c r="Z46" s="3">
        <v>277393.2</v>
      </c>
      <c r="AA46" s="3">
        <v>17163.119999999995</v>
      </c>
      <c r="AB46">
        <v>66888.409999999989</v>
      </c>
      <c r="AC46">
        <v>10520.509999999997</v>
      </c>
      <c r="AD46">
        <v>27400.350000000009</v>
      </c>
      <c r="AE46">
        <v>0</v>
      </c>
      <c r="AF46">
        <v>4797.58</v>
      </c>
      <c r="AG46">
        <v>2004.69</v>
      </c>
      <c r="AH46">
        <v>3360.64</v>
      </c>
      <c r="AI46">
        <v>4816.84</v>
      </c>
      <c r="AJ46">
        <v>1197.97</v>
      </c>
      <c r="AK46">
        <v>12624.6</v>
      </c>
      <c r="AL46">
        <v>135</v>
      </c>
      <c r="AM46">
        <v>993.07999999999993</v>
      </c>
      <c r="AN46">
        <v>1200.78</v>
      </c>
      <c r="AO46">
        <v>12477.359999999999</v>
      </c>
      <c r="AP46">
        <v>7060.23</v>
      </c>
      <c r="AQ46">
        <v>872.29000000000008</v>
      </c>
      <c r="AR46">
        <v>20104.649999999987</v>
      </c>
      <c r="AS46">
        <v>884.89</v>
      </c>
      <c r="AT46">
        <v>0</v>
      </c>
      <c r="AU46">
        <v>4803.45</v>
      </c>
      <c r="AV46">
        <v>0</v>
      </c>
      <c r="AW46">
        <v>2213.1999999999998</v>
      </c>
      <c r="AX46">
        <v>0</v>
      </c>
      <c r="AY46">
        <v>0</v>
      </c>
      <c r="AZ46">
        <v>0</v>
      </c>
      <c r="BA46">
        <v>5809.3000000000029</v>
      </c>
      <c r="BB46">
        <v>2306.25</v>
      </c>
      <c r="BC46" s="3">
        <v>4500.47</v>
      </c>
      <c r="BD46" s="3">
        <v>36030.870000000003</v>
      </c>
      <c r="BE46" s="3">
        <v>13445.040000000003</v>
      </c>
      <c r="BF46" s="3">
        <v>13962.94</v>
      </c>
      <c r="BG46" s="3">
        <v>11788.449999999999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4832.5</v>
      </c>
      <c r="BN46" s="3">
        <v>0</v>
      </c>
      <c r="BO46" s="3">
        <v>0</v>
      </c>
      <c r="BP46" s="3">
        <v>1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2">
        <v>0</v>
      </c>
      <c r="BY46" s="2">
        <v>0</v>
      </c>
      <c r="BZ46" s="2">
        <v>-1910.73</v>
      </c>
      <c r="CA46" s="2">
        <v>8660.24</v>
      </c>
      <c r="CB46" s="2">
        <v>0</v>
      </c>
      <c r="CC46" s="2">
        <v>0</v>
      </c>
      <c r="CD46" s="2">
        <v>0</v>
      </c>
    </row>
    <row r="47" spans="1:82" ht="14.4" x14ac:dyDescent="0.3">
      <c r="A47" s="27">
        <v>2084</v>
      </c>
      <c r="B47" s="2" t="str">
        <f>_xlfn.XLOOKUP(A47,'Schools lookup'!A:A,'Schools lookup'!B:B)</f>
        <v>CIP2084</v>
      </c>
      <c r="C47" s="2" t="str">
        <f>_xlfn.XLOOKUP(A47,'Schools lookup'!A:A,'Schools lookup'!C:C)</f>
        <v>Lea Primary School</v>
      </c>
      <c r="D47" s="3">
        <v>78611.459999999992</v>
      </c>
      <c r="E47" s="3">
        <v>16744.77</v>
      </c>
      <c r="F47" s="3">
        <v>6548.15</v>
      </c>
      <c r="G47" s="3">
        <v>704692.56</v>
      </c>
      <c r="H47" s="3">
        <v>0</v>
      </c>
      <c r="I47" s="3">
        <v>10686.67</v>
      </c>
      <c r="J47" s="3">
        <v>0</v>
      </c>
      <c r="K47" s="3">
        <v>18800</v>
      </c>
      <c r="L47" s="3">
        <v>14118.130000000001</v>
      </c>
      <c r="M47" s="3">
        <v>0</v>
      </c>
      <c r="N47" s="3">
        <v>300</v>
      </c>
      <c r="O47" s="3">
        <v>120484.99</v>
      </c>
      <c r="P47" s="3">
        <v>18345.310000000001</v>
      </c>
      <c r="Q47" s="3">
        <v>645.03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24463.3</v>
      </c>
      <c r="X47" s="3">
        <v>0</v>
      </c>
      <c r="Y47" s="3">
        <v>37208</v>
      </c>
      <c r="Z47" s="3">
        <v>532456.97</v>
      </c>
      <c r="AA47" s="3">
        <v>2263.2399999999998</v>
      </c>
      <c r="AB47">
        <v>173520.82000000012</v>
      </c>
      <c r="AC47">
        <v>11305.69</v>
      </c>
      <c r="AD47">
        <v>57057.539999999994</v>
      </c>
      <c r="AE47">
        <v>0</v>
      </c>
      <c r="AF47">
        <v>7670.7199999999993</v>
      </c>
      <c r="AG47">
        <v>3945.9700000000003</v>
      </c>
      <c r="AH47">
        <v>545</v>
      </c>
      <c r="AI47">
        <v>7791.7</v>
      </c>
      <c r="AJ47">
        <v>3290.6000000000004</v>
      </c>
      <c r="AK47">
        <v>13743.630000000001</v>
      </c>
      <c r="AL47">
        <v>2520</v>
      </c>
      <c r="AM47">
        <v>4722.82</v>
      </c>
      <c r="AN47">
        <v>7187.01</v>
      </c>
      <c r="AO47">
        <v>17648.2</v>
      </c>
      <c r="AP47">
        <v>6627.97</v>
      </c>
      <c r="AQ47">
        <v>2370.56</v>
      </c>
      <c r="AR47">
        <v>42471.530000000013</v>
      </c>
      <c r="AS47">
        <v>0</v>
      </c>
      <c r="AT47">
        <v>33</v>
      </c>
      <c r="AU47">
        <v>3748.06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4243.7200000000012</v>
      </c>
      <c r="BB47">
        <v>3997.5</v>
      </c>
      <c r="BC47" s="3">
        <v>5647.21</v>
      </c>
      <c r="BD47" s="3">
        <v>43635.68</v>
      </c>
      <c r="BE47" s="3">
        <v>0</v>
      </c>
      <c r="BF47" s="3">
        <v>6788.75</v>
      </c>
      <c r="BG47" s="3">
        <v>19625.060000000001</v>
      </c>
      <c r="BH47" s="3">
        <v>0</v>
      </c>
      <c r="BI47" s="3">
        <v>0</v>
      </c>
      <c r="BJ47" s="3">
        <v>0</v>
      </c>
      <c r="BK47" s="3">
        <v>18152.620000000003</v>
      </c>
      <c r="BL47" s="3">
        <v>0</v>
      </c>
      <c r="BM47" s="3">
        <v>5530</v>
      </c>
      <c r="BN47" s="3">
        <v>0</v>
      </c>
      <c r="BO47" s="3">
        <v>0</v>
      </c>
      <c r="BP47" s="3">
        <v>1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493.81</v>
      </c>
      <c r="BX47" s="2">
        <v>0</v>
      </c>
      <c r="BY47" s="2">
        <v>0</v>
      </c>
      <c r="BZ47" s="2">
        <v>19033.210000000006</v>
      </c>
      <c r="CA47" s="2">
        <v>11584.34</v>
      </c>
      <c r="CB47" s="2">
        <v>0</v>
      </c>
      <c r="CC47" s="2">
        <v>23055.449999999997</v>
      </c>
      <c r="CD47" s="2">
        <v>0</v>
      </c>
    </row>
    <row r="48" spans="1:82" ht="14.4" x14ac:dyDescent="0.3">
      <c r="A48" s="27">
        <v>2085</v>
      </c>
      <c r="B48" s="2" t="str">
        <f>_xlfn.XLOOKUP(A48,'Schools lookup'!A:A,'Schools lookup'!B:B)</f>
        <v>CIP2085</v>
      </c>
      <c r="C48" s="2" t="str">
        <f>_xlfn.XLOOKUP(A48,'Schools lookup'!A:A,'Schools lookup'!C:C)</f>
        <v>Doveridge Primary School</v>
      </c>
      <c r="D48" s="3">
        <v>112578.23999999999</v>
      </c>
      <c r="E48" s="3">
        <v>67774</v>
      </c>
      <c r="F48" s="3">
        <v>26115.26</v>
      </c>
      <c r="G48" s="3">
        <v>553576.94999999995</v>
      </c>
      <c r="H48" s="3">
        <v>0</v>
      </c>
      <c r="I48" s="3">
        <v>0</v>
      </c>
      <c r="J48" s="3">
        <v>0</v>
      </c>
      <c r="K48" s="3">
        <v>9063.5999999999985</v>
      </c>
      <c r="L48" s="3">
        <v>12788.07</v>
      </c>
      <c r="M48" s="3">
        <v>0</v>
      </c>
      <c r="N48" s="3">
        <v>0</v>
      </c>
      <c r="O48" s="3">
        <v>13332.32</v>
      </c>
      <c r="P48" s="3">
        <v>13206.57</v>
      </c>
      <c r="Q48" s="3">
        <v>5408.7500000000009</v>
      </c>
      <c r="R48" s="3">
        <v>0</v>
      </c>
      <c r="S48" s="3">
        <v>3921.8</v>
      </c>
      <c r="T48" s="3">
        <v>0</v>
      </c>
      <c r="U48" s="3">
        <v>0</v>
      </c>
      <c r="V48" s="3">
        <v>0</v>
      </c>
      <c r="W48" s="3">
        <v>13469.730000000001</v>
      </c>
      <c r="X48" s="3">
        <v>0</v>
      </c>
      <c r="Y48" s="3">
        <v>34347</v>
      </c>
      <c r="Z48" s="3">
        <v>348532.76000000007</v>
      </c>
      <c r="AA48" s="3">
        <v>2431.16</v>
      </c>
      <c r="AB48">
        <v>67431.010000000009</v>
      </c>
      <c r="AC48">
        <v>0</v>
      </c>
      <c r="AD48">
        <v>22867.560000000009</v>
      </c>
      <c r="AE48">
        <v>0</v>
      </c>
      <c r="AF48">
        <v>10311.070000000002</v>
      </c>
      <c r="AG48">
        <v>2280.8900000000003</v>
      </c>
      <c r="AH48">
        <v>441</v>
      </c>
      <c r="AI48">
        <v>6648.01</v>
      </c>
      <c r="AJ48">
        <v>1269.19</v>
      </c>
      <c r="AK48">
        <v>19041.580000000002</v>
      </c>
      <c r="AL48">
        <v>1585.25</v>
      </c>
      <c r="AM48">
        <v>24180.530000000002</v>
      </c>
      <c r="AN48">
        <v>1532.8000000000002</v>
      </c>
      <c r="AO48">
        <v>9718.6200000000008</v>
      </c>
      <c r="AP48">
        <v>7110.75</v>
      </c>
      <c r="AQ48">
        <v>4930.4799999999996</v>
      </c>
      <c r="AR48">
        <v>20095.049999999985</v>
      </c>
      <c r="AS48">
        <v>1811.6</v>
      </c>
      <c r="AT48">
        <v>0</v>
      </c>
      <c r="AU48">
        <v>3564.51</v>
      </c>
      <c r="AV48">
        <v>0</v>
      </c>
      <c r="AW48">
        <v>175.72</v>
      </c>
      <c r="AX48">
        <v>0</v>
      </c>
      <c r="AY48">
        <v>195.3</v>
      </c>
      <c r="AZ48">
        <v>0</v>
      </c>
      <c r="BA48">
        <v>5391.100000000004</v>
      </c>
      <c r="BB48">
        <v>2437</v>
      </c>
      <c r="BC48" s="3">
        <v>5560.34</v>
      </c>
      <c r="BD48" s="3">
        <v>43064.079999999994</v>
      </c>
      <c r="BE48" s="3">
        <v>771.54</v>
      </c>
      <c r="BF48" s="3">
        <v>3955.84</v>
      </c>
      <c r="BG48" s="3">
        <v>12255.400000000001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4843.75</v>
      </c>
      <c r="BN48" s="3">
        <v>0</v>
      </c>
      <c r="BO48" s="3">
        <v>0</v>
      </c>
      <c r="BP48" s="3">
        <v>1</v>
      </c>
      <c r="BQ48" s="3">
        <v>0</v>
      </c>
      <c r="BR48" s="3">
        <v>3828.33</v>
      </c>
      <c r="BS48" s="3">
        <v>0</v>
      </c>
      <c r="BT48" s="3">
        <v>0</v>
      </c>
      <c r="BU48" s="3">
        <v>0</v>
      </c>
      <c r="BV48" s="3">
        <v>0</v>
      </c>
      <c r="BW48" s="3">
        <v>716</v>
      </c>
      <c r="BX48" s="2">
        <v>0</v>
      </c>
      <c r="BY48" s="2">
        <v>0</v>
      </c>
      <c r="BZ48" s="2">
        <v>128633.16000000002</v>
      </c>
      <c r="CA48" s="2">
        <v>26414.68</v>
      </c>
      <c r="CB48" s="2">
        <v>0</v>
      </c>
      <c r="CC48" s="2">
        <v>81243.73</v>
      </c>
      <c r="CD48" s="2">
        <v>0</v>
      </c>
    </row>
    <row r="49" spans="1:83" ht="14.4" x14ac:dyDescent="0.3">
      <c r="A49" s="27">
        <v>2086</v>
      </c>
      <c r="B49" s="2" t="str">
        <f>_xlfn.XLOOKUP(A49,'Schools lookup'!A:A,'Schools lookup'!B:B)</f>
        <v>CIP2086</v>
      </c>
      <c r="C49" s="2" t="str">
        <f>_xlfn.XLOOKUP(A49,'Schools lookup'!A:A,'Schools lookup'!C:C)</f>
        <v>Draycott Community Primary School</v>
      </c>
      <c r="D49" s="3">
        <v>-222901.2</v>
      </c>
      <c r="E49" s="3">
        <v>228811.13</v>
      </c>
      <c r="F49" s="3">
        <v>21045.97</v>
      </c>
      <c r="G49" s="3">
        <v>134777.60999999999</v>
      </c>
      <c r="H49" s="3">
        <v>0</v>
      </c>
      <c r="I49" s="3">
        <v>4732.42</v>
      </c>
      <c r="J49" s="3">
        <v>0</v>
      </c>
      <c r="K49" s="3">
        <v>11240.93</v>
      </c>
      <c r="L49" s="3">
        <v>1434.38</v>
      </c>
      <c r="M49" s="3">
        <v>0</v>
      </c>
      <c r="N49" s="3">
        <v>0</v>
      </c>
      <c r="O49" s="3">
        <v>11029.77</v>
      </c>
      <c r="P49" s="3">
        <v>0</v>
      </c>
      <c r="Q49" s="3">
        <v>11652.3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8370</v>
      </c>
      <c r="Z49" s="3">
        <v>75305.739999999991</v>
      </c>
      <c r="AA49" s="3">
        <v>0</v>
      </c>
      <c r="AB49">
        <v>20429.59</v>
      </c>
      <c r="AC49">
        <v>8500.92</v>
      </c>
      <c r="AD49">
        <v>14519.36</v>
      </c>
      <c r="AE49">
        <v>0</v>
      </c>
      <c r="AF49">
        <v>3007.8299999999995</v>
      </c>
      <c r="AG49">
        <v>533.04999999999995</v>
      </c>
      <c r="AH49">
        <v>0</v>
      </c>
      <c r="AI49">
        <v>282.71000000000004</v>
      </c>
      <c r="AJ49">
        <v>152.22000000000003</v>
      </c>
      <c r="AK49">
        <v>1320.04</v>
      </c>
      <c r="AL49">
        <v>0</v>
      </c>
      <c r="AM49">
        <v>952.35</v>
      </c>
      <c r="AN49">
        <v>776.22</v>
      </c>
      <c r="AO49">
        <v>7927.8300000000008</v>
      </c>
      <c r="AP49">
        <v>3127.2900000000009</v>
      </c>
      <c r="AQ49">
        <v>188.87</v>
      </c>
      <c r="AR49">
        <v>-11826.73</v>
      </c>
      <c r="AS49">
        <v>0</v>
      </c>
      <c r="AT49">
        <v>0</v>
      </c>
      <c r="AU49">
        <v>-236.58000000000004</v>
      </c>
      <c r="AV49">
        <v>0</v>
      </c>
      <c r="AW49">
        <v>0</v>
      </c>
      <c r="AX49">
        <v>0</v>
      </c>
      <c r="AY49">
        <v>60</v>
      </c>
      <c r="AZ49">
        <v>0</v>
      </c>
      <c r="BA49">
        <v>-6954.24</v>
      </c>
      <c r="BB49">
        <v>625.25</v>
      </c>
      <c r="BC49" s="3">
        <v>0</v>
      </c>
      <c r="BD49" s="3">
        <v>9450.3399999999983</v>
      </c>
      <c r="BE49" s="3">
        <v>3080</v>
      </c>
      <c r="BF49" s="3">
        <v>1743.63</v>
      </c>
      <c r="BG49" s="3">
        <v>2107.2799999999997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5806.3</v>
      </c>
      <c r="BN49" s="3">
        <v>0</v>
      </c>
      <c r="BO49" s="3">
        <v>0</v>
      </c>
      <c r="BP49" s="3">
        <v>1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2">
        <v>0</v>
      </c>
      <c r="BY49" s="2">
        <v>0</v>
      </c>
      <c r="BZ49" s="2">
        <v>-174736.76</v>
      </c>
      <c r="CA49" s="2">
        <v>26852.27</v>
      </c>
      <c r="CB49" s="2">
        <v>0</v>
      </c>
      <c r="CC49" s="2">
        <v>228811.13</v>
      </c>
      <c r="CD49" s="2">
        <v>0</v>
      </c>
      <c r="CE49" s="2" t="s">
        <v>716</v>
      </c>
    </row>
    <row r="50" spans="1:83" ht="14.4" x14ac:dyDescent="0.3">
      <c r="A50" s="27">
        <v>2089</v>
      </c>
      <c r="B50" s="2" t="str">
        <f>_xlfn.XLOOKUP(A50,'Schools lookup'!A:A,'Schools lookup'!B:B)</f>
        <v>CIP2089</v>
      </c>
      <c r="C50" s="2" t="str">
        <f>_xlfn.XLOOKUP(A50,'Schools lookup'!A:A,'Schools lookup'!C:C)</f>
        <v>Dronfield Junior School</v>
      </c>
      <c r="D50" s="3">
        <v>551683.91</v>
      </c>
      <c r="E50" s="3">
        <v>0</v>
      </c>
      <c r="F50" s="3">
        <v>28030.37</v>
      </c>
      <c r="G50" s="3">
        <v>1627318.5</v>
      </c>
      <c r="H50" s="3">
        <v>0</v>
      </c>
      <c r="I50" s="3">
        <v>43124.12</v>
      </c>
      <c r="J50" s="3">
        <v>0</v>
      </c>
      <c r="K50" s="3">
        <v>103500</v>
      </c>
      <c r="L50" s="3">
        <v>37904.380000000005</v>
      </c>
      <c r="M50" s="3">
        <v>0</v>
      </c>
      <c r="N50" s="3">
        <v>1127</v>
      </c>
      <c r="O50" s="3">
        <v>29111</v>
      </c>
      <c r="P50" s="3">
        <v>59331.320000000007</v>
      </c>
      <c r="Q50" s="3">
        <v>13763.33</v>
      </c>
      <c r="R50" s="3">
        <v>0</v>
      </c>
      <c r="S50" s="3">
        <v>53865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19422</v>
      </c>
      <c r="Z50" s="3">
        <v>1105351.5199999998</v>
      </c>
      <c r="AA50" s="3">
        <v>47142.12</v>
      </c>
      <c r="AB50">
        <v>267219.00000000006</v>
      </c>
      <c r="AC50">
        <v>0</v>
      </c>
      <c r="AD50">
        <v>105745.16000000003</v>
      </c>
      <c r="AE50">
        <v>0</v>
      </c>
      <c r="AF50">
        <v>28853.439999999995</v>
      </c>
      <c r="AG50">
        <v>7718.9100000000026</v>
      </c>
      <c r="AH50">
        <v>10510.57</v>
      </c>
      <c r="AI50">
        <v>4657.67</v>
      </c>
      <c r="AJ50">
        <v>2507.98</v>
      </c>
      <c r="AK50">
        <v>50068.67000000002</v>
      </c>
      <c r="AL50">
        <v>2083.5700000000002</v>
      </c>
      <c r="AM50">
        <v>58193.159999999989</v>
      </c>
      <c r="AN50">
        <v>6174.7699999999995</v>
      </c>
      <c r="AO50">
        <v>34668.29</v>
      </c>
      <c r="AP50">
        <v>22704.5</v>
      </c>
      <c r="AQ50">
        <v>4096.5199999999995</v>
      </c>
      <c r="AR50">
        <v>124690.63</v>
      </c>
      <c r="AS50">
        <v>1971</v>
      </c>
      <c r="AT50">
        <v>0</v>
      </c>
      <c r="AU50">
        <v>7023.54</v>
      </c>
      <c r="AV50">
        <v>0</v>
      </c>
      <c r="AW50">
        <v>7331.5</v>
      </c>
      <c r="AX50">
        <v>0</v>
      </c>
      <c r="AY50">
        <v>0</v>
      </c>
      <c r="AZ50">
        <v>0</v>
      </c>
      <c r="BA50">
        <v>59479.310000000056</v>
      </c>
      <c r="BB50">
        <v>17346.88</v>
      </c>
      <c r="BC50" s="3">
        <v>12319.03</v>
      </c>
      <c r="BD50" s="3">
        <v>86728.12999999999</v>
      </c>
      <c r="BE50" s="3">
        <v>67266.94</v>
      </c>
      <c r="BF50" s="3">
        <v>20833.709999999988</v>
      </c>
      <c r="BG50" s="3">
        <v>37776.589999999997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7948.75</v>
      </c>
      <c r="BN50" s="3">
        <v>0</v>
      </c>
      <c r="BO50" s="3">
        <v>0</v>
      </c>
      <c r="BP50" s="3">
        <v>1</v>
      </c>
      <c r="BQ50" s="3">
        <v>0</v>
      </c>
      <c r="BR50" s="3">
        <v>7240</v>
      </c>
      <c r="BS50" s="3">
        <v>22679.78</v>
      </c>
      <c r="BT50" s="3">
        <v>0</v>
      </c>
      <c r="BU50" s="3">
        <v>0</v>
      </c>
      <c r="BV50" s="3">
        <v>0</v>
      </c>
      <c r="BW50" s="3">
        <v>0</v>
      </c>
      <c r="BX50" s="2">
        <v>0</v>
      </c>
      <c r="BY50" s="2">
        <v>0</v>
      </c>
      <c r="BZ50" s="2">
        <v>339687.45</v>
      </c>
      <c r="CA50" s="2">
        <v>6059.34</v>
      </c>
      <c r="CB50" s="2">
        <v>0</v>
      </c>
      <c r="CC50" s="2">
        <v>0</v>
      </c>
      <c r="CD50" s="2">
        <v>0</v>
      </c>
    </row>
    <row r="51" spans="1:83" ht="14.4" x14ac:dyDescent="0.3">
      <c r="A51" s="27">
        <v>2091</v>
      </c>
      <c r="B51" s="2" t="str">
        <f>_xlfn.XLOOKUP(A51,'Schools lookup'!A:A,'Schools lookup'!B:B)</f>
        <v>CIP2091</v>
      </c>
      <c r="C51" s="2" t="str">
        <f>_xlfn.XLOOKUP(A51,'Schools lookup'!A:A,'Schools lookup'!C:C)</f>
        <v>Dronfield Infant School</v>
      </c>
      <c r="D51" s="3">
        <v>71775.19</v>
      </c>
      <c r="E51" s="3">
        <v>0</v>
      </c>
      <c r="F51" s="3">
        <v>-1936.34</v>
      </c>
      <c r="G51" s="3">
        <v>1062597.3</v>
      </c>
      <c r="H51" s="3">
        <v>0</v>
      </c>
      <c r="I51" s="3">
        <v>30268.91</v>
      </c>
      <c r="J51" s="3">
        <v>0</v>
      </c>
      <c r="K51" s="3">
        <v>29940</v>
      </c>
      <c r="L51" s="3">
        <v>20559.63</v>
      </c>
      <c r="M51" s="3">
        <v>0</v>
      </c>
      <c r="N51" s="3">
        <v>18772</v>
      </c>
      <c r="O51" s="3">
        <v>33002.280000000006</v>
      </c>
      <c r="P51" s="3">
        <v>248.1</v>
      </c>
      <c r="Q51" s="3">
        <v>1017.63</v>
      </c>
      <c r="R51" s="3">
        <v>532.43000000000006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100748</v>
      </c>
      <c r="Z51" s="3">
        <v>656093.97000000032</v>
      </c>
      <c r="AA51" s="3">
        <v>11427.06</v>
      </c>
      <c r="AB51">
        <v>164324.11000000004</v>
      </c>
      <c r="AC51">
        <v>0</v>
      </c>
      <c r="AD51">
        <v>45615.259999999987</v>
      </c>
      <c r="AE51">
        <v>0</v>
      </c>
      <c r="AF51">
        <v>43220.409999999996</v>
      </c>
      <c r="AG51">
        <v>4627.68</v>
      </c>
      <c r="AH51">
        <v>4706.05</v>
      </c>
      <c r="AI51">
        <v>11940.49</v>
      </c>
      <c r="AJ51">
        <v>3009.34</v>
      </c>
      <c r="AK51">
        <v>26214.94</v>
      </c>
      <c r="AL51">
        <v>623.92999999999995</v>
      </c>
      <c r="AM51">
        <v>55806.179999999978</v>
      </c>
      <c r="AN51">
        <v>4315.0700000000006</v>
      </c>
      <c r="AO51">
        <v>33690.79</v>
      </c>
      <c r="AP51">
        <v>19585.75</v>
      </c>
      <c r="AQ51">
        <v>2856.08</v>
      </c>
      <c r="AR51">
        <v>66118.579999999987</v>
      </c>
      <c r="AS51">
        <v>2830.6</v>
      </c>
      <c r="AT51">
        <v>0</v>
      </c>
      <c r="AU51">
        <v>8952.9</v>
      </c>
      <c r="AV51">
        <v>0</v>
      </c>
      <c r="AW51">
        <v>878.18999999999994</v>
      </c>
      <c r="AX51">
        <v>4752.54</v>
      </c>
      <c r="AY51">
        <v>0</v>
      </c>
      <c r="AZ51">
        <v>0</v>
      </c>
      <c r="BA51">
        <v>4402.2800000000016</v>
      </c>
      <c r="BB51">
        <v>6580.5</v>
      </c>
      <c r="BC51" s="3">
        <v>2895.89</v>
      </c>
      <c r="BD51" s="3">
        <v>92353.730000000025</v>
      </c>
      <c r="BE51" s="3">
        <v>33.25</v>
      </c>
      <c r="BF51" s="3">
        <v>6239.17</v>
      </c>
      <c r="BG51" s="3">
        <v>24550.959999999999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6700</v>
      </c>
      <c r="BN51" s="3">
        <v>0</v>
      </c>
      <c r="BO51" s="3">
        <v>0</v>
      </c>
      <c r="BP51" s="3">
        <v>1</v>
      </c>
      <c r="BQ51" s="3">
        <v>0</v>
      </c>
      <c r="BR51" s="3">
        <v>5392.92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2">
        <v>0</v>
      </c>
      <c r="BY51" s="2">
        <v>0</v>
      </c>
      <c r="BZ51" s="2">
        <v>60815.77</v>
      </c>
      <c r="CA51" s="2">
        <v>0</v>
      </c>
      <c r="CB51" s="2">
        <v>-629.26</v>
      </c>
      <c r="CC51" s="2">
        <v>0</v>
      </c>
      <c r="CD51" s="2">
        <v>0</v>
      </c>
    </row>
    <row r="52" spans="1:83" ht="14.4" x14ac:dyDescent="0.3">
      <c r="A52" s="27">
        <v>2092</v>
      </c>
      <c r="B52" s="2" t="str">
        <f>_xlfn.XLOOKUP(A52,'Schools lookup'!A:A,'Schools lookup'!B:B)</f>
        <v>CIP2092</v>
      </c>
      <c r="C52" s="2" t="str">
        <f>_xlfn.XLOOKUP(A52,'Schools lookup'!A:A,'Schools lookup'!C:C)</f>
        <v>William Levick Primary School</v>
      </c>
      <c r="D52" s="3">
        <v>238840.98</v>
      </c>
      <c r="E52" s="3">
        <v>0</v>
      </c>
      <c r="F52" s="3">
        <v>31420.54</v>
      </c>
      <c r="G52" s="3">
        <v>1030808.49</v>
      </c>
      <c r="H52" s="3">
        <v>0</v>
      </c>
      <c r="I52" s="3">
        <v>39683.82</v>
      </c>
      <c r="J52" s="3">
        <v>0</v>
      </c>
      <c r="K52" s="3">
        <v>25160</v>
      </c>
      <c r="L52" s="3">
        <v>23353.43</v>
      </c>
      <c r="M52" s="3">
        <v>0</v>
      </c>
      <c r="N52" s="3">
        <v>1595</v>
      </c>
      <c r="O52" s="3">
        <v>34510.519999999997</v>
      </c>
      <c r="P52" s="3">
        <v>23240.97</v>
      </c>
      <c r="Q52" s="3">
        <v>1080.4100000000001</v>
      </c>
      <c r="R52" s="3">
        <v>8183.81</v>
      </c>
      <c r="S52" s="3">
        <v>11843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53559</v>
      </c>
      <c r="Z52" s="3">
        <v>584272.86000000022</v>
      </c>
      <c r="AA52" s="3">
        <v>11709.949999999997</v>
      </c>
      <c r="AB52">
        <v>221805.03</v>
      </c>
      <c r="AC52">
        <v>1260.3500000000001</v>
      </c>
      <c r="AD52">
        <v>49311.669999999991</v>
      </c>
      <c r="AE52">
        <v>11.98</v>
      </c>
      <c r="AF52">
        <v>30735.15</v>
      </c>
      <c r="AG52">
        <v>5195.29</v>
      </c>
      <c r="AH52">
        <v>2360</v>
      </c>
      <c r="AI52">
        <v>13704.35</v>
      </c>
      <c r="AJ52">
        <v>2971.07</v>
      </c>
      <c r="AK52">
        <v>27901.449999999993</v>
      </c>
      <c r="AL52">
        <v>2301.34</v>
      </c>
      <c r="AM52">
        <v>43984.829999999994</v>
      </c>
      <c r="AN52">
        <v>3092.9700000000007</v>
      </c>
      <c r="AO52">
        <v>22702.850000000002</v>
      </c>
      <c r="AP52">
        <v>21956</v>
      </c>
      <c r="AQ52">
        <v>3030.49</v>
      </c>
      <c r="AR52">
        <v>52464.47</v>
      </c>
      <c r="AS52">
        <v>2202.1999999999998</v>
      </c>
      <c r="AT52">
        <v>0</v>
      </c>
      <c r="AU52">
        <v>9006.9699999999975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34483.099999999962</v>
      </c>
      <c r="BB52">
        <v>6454.75</v>
      </c>
      <c r="BC52" s="3">
        <v>9195.36</v>
      </c>
      <c r="BD52" s="3">
        <v>68657.62</v>
      </c>
      <c r="BE52" s="3">
        <v>12246.339999999995</v>
      </c>
      <c r="BF52" s="3">
        <v>36607.519999999997</v>
      </c>
      <c r="BG52" s="3">
        <v>24558.850000000002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6306.25</v>
      </c>
      <c r="BN52" s="3">
        <v>0</v>
      </c>
      <c r="BO52" s="3">
        <v>0</v>
      </c>
      <c r="BP52" s="3">
        <v>1</v>
      </c>
      <c r="BQ52" s="3">
        <v>0</v>
      </c>
      <c r="BR52" s="3">
        <v>14246.81</v>
      </c>
      <c r="BS52" s="3">
        <v>3055.47</v>
      </c>
      <c r="BT52" s="3">
        <v>0</v>
      </c>
      <c r="BU52" s="3">
        <v>0</v>
      </c>
      <c r="BV52" s="3">
        <v>0</v>
      </c>
      <c r="BW52" s="3">
        <v>0</v>
      </c>
      <c r="BX52" s="2">
        <v>0</v>
      </c>
      <c r="BY52" s="2">
        <v>0</v>
      </c>
      <c r="BZ52" s="2">
        <v>187674.62</v>
      </c>
      <c r="CA52" s="2">
        <v>20424.509999999998</v>
      </c>
      <c r="CB52" s="2">
        <v>0</v>
      </c>
      <c r="CC52" s="2">
        <v>0</v>
      </c>
      <c r="CD52" s="2">
        <v>0</v>
      </c>
    </row>
    <row r="53" spans="1:83" ht="14.4" x14ac:dyDescent="0.3">
      <c r="A53" s="27">
        <v>2095</v>
      </c>
      <c r="B53" s="2" t="str">
        <f>_xlfn.XLOOKUP(A53,'Schools lookup'!A:A,'Schools lookup'!B:B)</f>
        <v>CIP2095</v>
      </c>
      <c r="C53" s="2" t="str">
        <f>_xlfn.XLOOKUP(A53,'Schools lookup'!A:A,'Schools lookup'!C:C)</f>
        <v>Birk Hill Infant School</v>
      </c>
      <c r="D53" s="3">
        <v>39668.380000000005</v>
      </c>
      <c r="E53" s="3">
        <v>15475.63</v>
      </c>
      <c r="F53" s="3">
        <v>20538.419999999998</v>
      </c>
      <c r="G53" s="3">
        <v>650187.14</v>
      </c>
      <c r="H53" s="3">
        <v>0</v>
      </c>
      <c r="I53" s="3">
        <v>18616.23</v>
      </c>
      <c r="J53" s="3">
        <v>0</v>
      </c>
      <c r="K53" s="3">
        <v>32640.6</v>
      </c>
      <c r="L53" s="3">
        <v>19887.150000000001</v>
      </c>
      <c r="M53" s="3">
        <v>4500</v>
      </c>
      <c r="N53" s="3">
        <v>308.38</v>
      </c>
      <c r="O53" s="3">
        <v>5256.13</v>
      </c>
      <c r="P53" s="3">
        <v>3804.36</v>
      </c>
      <c r="Q53" s="3">
        <v>587.07000000000005</v>
      </c>
      <c r="R53" s="3">
        <v>2146.98</v>
      </c>
      <c r="S53" s="3">
        <v>0</v>
      </c>
      <c r="T53" s="3">
        <v>0</v>
      </c>
      <c r="U53" s="3">
        <v>0</v>
      </c>
      <c r="V53" s="3">
        <v>0</v>
      </c>
      <c r="W53" s="3">
        <v>2969.5</v>
      </c>
      <c r="X53" s="3">
        <v>0</v>
      </c>
      <c r="Y53" s="3">
        <v>38572</v>
      </c>
      <c r="Z53" s="3">
        <v>344566.35999999981</v>
      </c>
      <c r="AA53" s="3">
        <v>0</v>
      </c>
      <c r="AB53">
        <v>93746.099999999948</v>
      </c>
      <c r="AC53">
        <v>167.60000000000002</v>
      </c>
      <c r="AD53">
        <v>43503.160000000011</v>
      </c>
      <c r="AE53">
        <v>0</v>
      </c>
      <c r="AF53">
        <v>33350.670000000013</v>
      </c>
      <c r="AG53">
        <v>2442.96</v>
      </c>
      <c r="AH53">
        <v>624.5</v>
      </c>
      <c r="AI53">
        <v>6542.87</v>
      </c>
      <c r="AJ53">
        <v>1499.0900000000001</v>
      </c>
      <c r="AK53">
        <v>9257.7200000000012</v>
      </c>
      <c r="AL53">
        <v>3900</v>
      </c>
      <c r="AM53">
        <v>64224.26</v>
      </c>
      <c r="AN53">
        <v>2820.4600000000005</v>
      </c>
      <c r="AO53">
        <v>18721.91</v>
      </c>
      <c r="AP53">
        <v>16092.75</v>
      </c>
      <c r="AQ53">
        <v>1409.35</v>
      </c>
      <c r="AR53">
        <v>6061.9899999999943</v>
      </c>
      <c r="AS53">
        <v>2402.46</v>
      </c>
      <c r="AT53" s="22">
        <v>0</v>
      </c>
      <c r="AU53">
        <v>7201.08</v>
      </c>
      <c r="AV53">
        <v>0</v>
      </c>
      <c r="AW53">
        <v>37.5</v>
      </c>
      <c r="AX53">
        <v>0</v>
      </c>
      <c r="AY53">
        <v>0</v>
      </c>
      <c r="AZ53">
        <v>0</v>
      </c>
      <c r="BA53">
        <v>8614.6499999999924</v>
      </c>
      <c r="BB53">
        <v>2803.75</v>
      </c>
      <c r="BC53" s="3">
        <v>0</v>
      </c>
      <c r="BD53" s="3">
        <v>37876.789999999994</v>
      </c>
      <c r="BE53" s="3">
        <v>861.49000000000012</v>
      </c>
      <c r="BF53" s="3">
        <v>22669.73</v>
      </c>
      <c r="BG53" s="3">
        <v>23133.58</v>
      </c>
      <c r="BH53" s="3">
        <v>0</v>
      </c>
      <c r="BI53" s="3">
        <v>0</v>
      </c>
      <c r="BJ53" s="3">
        <v>0</v>
      </c>
      <c r="BK53" s="3">
        <v>4426.4600000000009</v>
      </c>
      <c r="BL53" s="3">
        <v>0</v>
      </c>
      <c r="BM53" s="3">
        <v>5196.1000000000004</v>
      </c>
      <c r="BN53" s="3">
        <v>0</v>
      </c>
      <c r="BO53" s="3">
        <v>0</v>
      </c>
      <c r="BP53" s="3">
        <v>1</v>
      </c>
      <c r="BQ53" s="3">
        <v>0</v>
      </c>
      <c r="BR53" s="3">
        <v>6652.09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2">
        <v>0</v>
      </c>
      <c r="BY53" s="2">
        <v>0</v>
      </c>
      <c r="BZ53" s="2">
        <v>61641.64</v>
      </c>
      <c r="CA53" s="2">
        <v>19082.43</v>
      </c>
      <c r="CB53" s="2">
        <v>0</v>
      </c>
      <c r="CC53" s="2">
        <v>14018.669999999996</v>
      </c>
      <c r="CD53" s="2">
        <v>0</v>
      </c>
    </row>
    <row r="54" spans="1:83" ht="14.4" x14ac:dyDescent="0.3">
      <c r="A54" s="27">
        <v>2097</v>
      </c>
      <c r="B54" s="2" t="str">
        <f>_xlfn.XLOOKUP(A54,'Schools lookup'!A:A,'Schools lookup'!B:B)</f>
        <v>CIP2097</v>
      </c>
      <c r="C54" s="2" t="str">
        <f>_xlfn.XLOOKUP(A54,'Schools lookup'!A:A,'Schools lookup'!C:C)</f>
        <v>Marsh Lane Primary School</v>
      </c>
      <c r="D54" s="3">
        <v>97451.839999999997</v>
      </c>
      <c r="E54" s="3">
        <v>-24816.109999999997</v>
      </c>
      <c r="F54" s="3">
        <v>25603.78</v>
      </c>
      <c r="G54" s="3">
        <v>773257.98</v>
      </c>
      <c r="H54" s="3">
        <v>0</v>
      </c>
      <c r="I54" s="3">
        <v>13683.16</v>
      </c>
      <c r="J54" s="3">
        <v>0</v>
      </c>
      <c r="K54" s="3">
        <v>38400</v>
      </c>
      <c r="L54" s="3">
        <v>16216.880000000001</v>
      </c>
      <c r="M54" s="3">
        <v>0</v>
      </c>
      <c r="N54" s="3">
        <v>0</v>
      </c>
      <c r="O54" s="3">
        <v>24770.020000000004</v>
      </c>
      <c r="P54" s="3">
        <v>12200.61</v>
      </c>
      <c r="Q54" s="3">
        <v>17402.509999999998</v>
      </c>
      <c r="R54" s="3">
        <v>0</v>
      </c>
      <c r="S54" s="3">
        <v>5225.5</v>
      </c>
      <c r="T54" s="3">
        <v>0</v>
      </c>
      <c r="U54" s="3">
        <v>0</v>
      </c>
      <c r="V54" s="3">
        <v>0</v>
      </c>
      <c r="W54" s="3">
        <v>1398.2</v>
      </c>
      <c r="X54" s="3">
        <v>0</v>
      </c>
      <c r="Y54" s="3">
        <v>38348</v>
      </c>
      <c r="Z54" s="3">
        <v>457426.55999999994</v>
      </c>
      <c r="AA54" s="3">
        <v>295.08</v>
      </c>
      <c r="AB54">
        <v>145933.54</v>
      </c>
      <c r="AC54">
        <v>30278.39</v>
      </c>
      <c r="AD54">
        <v>33747.65</v>
      </c>
      <c r="AE54">
        <v>0</v>
      </c>
      <c r="AF54">
        <v>12846.350000000002</v>
      </c>
      <c r="AG54">
        <v>5762.78</v>
      </c>
      <c r="AH54">
        <v>1068.8499999999999</v>
      </c>
      <c r="AI54">
        <v>9895.3700000000008</v>
      </c>
      <c r="AJ54">
        <v>2075.77</v>
      </c>
      <c r="AK54">
        <v>10093.74</v>
      </c>
      <c r="AL54">
        <v>154</v>
      </c>
      <c r="AM54">
        <v>3043.86</v>
      </c>
      <c r="AN54">
        <v>5559.96</v>
      </c>
      <c r="AO54">
        <v>13464.409999999998</v>
      </c>
      <c r="AP54">
        <v>12225.5</v>
      </c>
      <c r="AQ54">
        <v>2840.6</v>
      </c>
      <c r="AR54">
        <v>31246.449999999993</v>
      </c>
      <c r="AS54">
        <v>3159.59</v>
      </c>
      <c r="AT54">
        <v>0</v>
      </c>
      <c r="AU54">
        <v>6422.5900000000011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2962.7899999999986</v>
      </c>
      <c r="BB54">
        <v>4305</v>
      </c>
      <c r="BC54" s="3">
        <v>10457.220000000001</v>
      </c>
      <c r="BD54" s="3">
        <v>58717.74</v>
      </c>
      <c r="BE54" s="3">
        <v>27588</v>
      </c>
      <c r="BF54" s="3">
        <v>5282.92</v>
      </c>
      <c r="BG54" s="3">
        <v>21202.11</v>
      </c>
      <c r="BH54" s="3">
        <v>0</v>
      </c>
      <c r="BI54" s="3">
        <v>0</v>
      </c>
      <c r="BJ54" s="3">
        <v>0</v>
      </c>
      <c r="BK54" s="3">
        <v>0</v>
      </c>
      <c r="BL54" s="3">
        <v>4943.7</v>
      </c>
      <c r="BM54" s="3">
        <v>5608.75</v>
      </c>
      <c r="BN54" s="3">
        <v>0</v>
      </c>
      <c r="BO54" s="3">
        <v>0</v>
      </c>
      <c r="BP54" s="3">
        <v>1</v>
      </c>
      <c r="BQ54" s="3">
        <v>0</v>
      </c>
      <c r="BR54" s="3">
        <v>8709.15</v>
      </c>
      <c r="BS54" s="3">
        <v>0</v>
      </c>
      <c r="BT54" s="3">
        <v>8626.4</v>
      </c>
      <c r="BU54" s="3">
        <v>0</v>
      </c>
      <c r="BV54" s="3">
        <v>0</v>
      </c>
      <c r="BW54" s="3">
        <v>0</v>
      </c>
      <c r="BX54" s="2">
        <v>0</v>
      </c>
      <c r="BY54" s="2">
        <v>0</v>
      </c>
      <c r="BZ54" s="2">
        <v>118899.68000000001</v>
      </c>
      <c r="CA54" s="2">
        <v>13876.98</v>
      </c>
      <c r="CB54" s="2">
        <v>0</v>
      </c>
      <c r="CC54" s="2">
        <v>-28361.609999999997</v>
      </c>
      <c r="CD54" s="2">
        <v>0</v>
      </c>
    </row>
    <row r="55" spans="1:83" ht="14.4" x14ac:dyDescent="0.3">
      <c r="A55" s="27">
        <v>2101</v>
      </c>
      <c r="B55" s="2" t="str">
        <f>_xlfn.XLOOKUP(A55,'Schools lookup'!A:A,'Schools lookup'!B:B)</f>
        <v>CIP2101</v>
      </c>
      <c r="C55" s="2" t="str">
        <f>_xlfn.XLOOKUP(A55,'Schools lookup'!A:A,'Schools lookup'!C:C)</f>
        <v>Renishaw Primary School</v>
      </c>
      <c r="D55" s="3">
        <v>73453.95</v>
      </c>
      <c r="E55" s="3">
        <v>-21157.67</v>
      </c>
      <c r="F55" s="3">
        <v>23282.799999999999</v>
      </c>
      <c r="G55" s="3">
        <v>1035703.27</v>
      </c>
      <c r="H55" s="3">
        <v>0</v>
      </c>
      <c r="I55" s="3">
        <v>52750.99</v>
      </c>
      <c r="J55" s="3">
        <v>0</v>
      </c>
      <c r="K55" s="3">
        <v>81400.2</v>
      </c>
      <c r="L55" s="3">
        <v>22450</v>
      </c>
      <c r="M55" s="3">
        <v>0</v>
      </c>
      <c r="N55" s="3">
        <v>0</v>
      </c>
      <c r="O55" s="3">
        <v>38344.229999999996</v>
      </c>
      <c r="P55" s="3">
        <v>27387.689999999995</v>
      </c>
      <c r="Q55" s="3">
        <v>17607.45</v>
      </c>
      <c r="R55" s="3">
        <v>575.52</v>
      </c>
      <c r="S55" s="3">
        <v>10929.380000000003</v>
      </c>
      <c r="T55" s="3">
        <v>0</v>
      </c>
      <c r="U55" s="3">
        <v>0</v>
      </c>
      <c r="V55" s="3">
        <v>0</v>
      </c>
      <c r="W55" s="3">
        <v>1722.73</v>
      </c>
      <c r="X55" s="3">
        <v>0</v>
      </c>
      <c r="Y55" s="3">
        <v>52797</v>
      </c>
      <c r="Z55" s="3">
        <v>614199.63999999978</v>
      </c>
      <c r="AA55" s="3">
        <v>4018.95</v>
      </c>
      <c r="AB55">
        <v>267629.88</v>
      </c>
      <c r="AC55">
        <v>41810.379999999983</v>
      </c>
      <c r="AD55">
        <v>49258.759999999995</v>
      </c>
      <c r="AE55">
        <v>0</v>
      </c>
      <c r="AF55">
        <v>34528.05000000001</v>
      </c>
      <c r="AG55">
        <v>4783.74</v>
      </c>
      <c r="AH55">
        <v>1438.5</v>
      </c>
      <c r="AI55">
        <v>13473.86</v>
      </c>
      <c r="AJ55">
        <v>2701.4300000000003</v>
      </c>
      <c r="AK55">
        <v>23758.799999999996</v>
      </c>
      <c r="AL55">
        <v>3213.9599999999996</v>
      </c>
      <c r="AM55">
        <v>2478.8799999999992</v>
      </c>
      <c r="AN55">
        <v>1832.27</v>
      </c>
      <c r="AO55">
        <v>20172.78</v>
      </c>
      <c r="AP55">
        <v>22579.75</v>
      </c>
      <c r="AQ55">
        <v>2704.2799999999997</v>
      </c>
      <c r="AR55">
        <v>53098.700000000026</v>
      </c>
      <c r="AS55">
        <v>2487.58</v>
      </c>
      <c r="AT55">
        <v>0</v>
      </c>
      <c r="AU55">
        <v>12575.03</v>
      </c>
      <c r="AV55">
        <v>0</v>
      </c>
      <c r="AW55">
        <v>55.15</v>
      </c>
      <c r="AX55">
        <v>0</v>
      </c>
      <c r="AY55">
        <v>0</v>
      </c>
      <c r="AZ55">
        <v>0</v>
      </c>
      <c r="BA55">
        <v>2737.150000000001</v>
      </c>
      <c r="BB55">
        <v>5385</v>
      </c>
      <c r="BC55" s="3">
        <v>22933.120000000003</v>
      </c>
      <c r="BD55" s="3">
        <v>80653.24000000002</v>
      </c>
      <c r="BE55" s="3">
        <v>60910.439999999973</v>
      </c>
      <c r="BF55" s="3">
        <v>10960.92</v>
      </c>
      <c r="BG55" s="3">
        <v>27098.059999999998</v>
      </c>
      <c r="BH55" s="3">
        <v>0</v>
      </c>
      <c r="BI55" s="3">
        <v>0</v>
      </c>
      <c r="BJ55" s="3">
        <v>0</v>
      </c>
      <c r="BK55" s="3">
        <v>8255.0400000000009</v>
      </c>
      <c r="BL55" s="3">
        <v>0</v>
      </c>
      <c r="BM55" s="3">
        <v>6324.25</v>
      </c>
      <c r="BN55" s="3">
        <v>0</v>
      </c>
      <c r="BO55" s="3">
        <v>0</v>
      </c>
      <c r="BP55" s="3">
        <v>1</v>
      </c>
      <c r="BQ55" s="3">
        <v>0</v>
      </c>
      <c r="BR55" s="3">
        <v>1449.9999999999945</v>
      </c>
      <c r="BS55" s="3">
        <v>16073.199999999999</v>
      </c>
      <c r="BT55" s="3">
        <v>0</v>
      </c>
      <c r="BU55" s="3">
        <v>0</v>
      </c>
      <c r="BV55" s="3">
        <v>0</v>
      </c>
      <c r="BW55" s="3">
        <v>0</v>
      </c>
      <c r="BX55" s="2">
        <v>0</v>
      </c>
      <c r="BY55" s="2">
        <v>0</v>
      </c>
      <c r="BZ55" s="2">
        <v>23921.39</v>
      </c>
      <c r="CA55" s="2">
        <v>12083.85</v>
      </c>
      <c r="CB55" s="2">
        <v>0</v>
      </c>
      <c r="CC55" s="2">
        <v>-27689.98</v>
      </c>
      <c r="CD55" s="2">
        <v>0</v>
      </c>
    </row>
    <row r="56" spans="1:83" ht="14.4" x14ac:dyDescent="0.3">
      <c r="A56" s="27">
        <v>2102</v>
      </c>
      <c r="B56" s="2" t="str">
        <f>_xlfn.XLOOKUP(A56,'Schools lookup'!A:A,'Schools lookup'!B:B)</f>
        <v>CIP2102</v>
      </c>
      <c r="C56" s="2" t="str">
        <f>_xlfn.XLOOKUP(A56,'Schools lookup'!A:A,'Schools lookup'!C:C)</f>
        <v>Ridgeway Primary School</v>
      </c>
      <c r="D56" s="3">
        <v>12641.07</v>
      </c>
      <c r="E56" s="3">
        <v>0</v>
      </c>
      <c r="F56" s="3">
        <v>10324.129999999999</v>
      </c>
      <c r="G56" s="3">
        <v>898545.74</v>
      </c>
      <c r="H56" s="3">
        <v>0</v>
      </c>
      <c r="I56" s="3">
        <v>11374.25</v>
      </c>
      <c r="J56" s="3">
        <v>0</v>
      </c>
      <c r="K56" s="3">
        <v>43230</v>
      </c>
      <c r="L56" s="3">
        <v>19656.02</v>
      </c>
      <c r="M56" s="3">
        <v>0</v>
      </c>
      <c r="N56" s="3">
        <v>0</v>
      </c>
      <c r="O56" s="3">
        <v>13221.710000000001</v>
      </c>
      <c r="P56" s="3">
        <v>20432.68</v>
      </c>
      <c r="Q56" s="3">
        <v>3944.04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35842</v>
      </c>
      <c r="Z56" s="3">
        <v>582462.59999999986</v>
      </c>
      <c r="AA56" s="3">
        <v>0</v>
      </c>
      <c r="AB56">
        <v>142224.86000000002</v>
      </c>
      <c r="AC56">
        <v>13456.260000000004</v>
      </c>
      <c r="AD56">
        <v>34417.450000000004</v>
      </c>
      <c r="AE56">
        <v>0</v>
      </c>
      <c r="AF56">
        <v>35975.760000000002</v>
      </c>
      <c r="AG56">
        <v>4315.76</v>
      </c>
      <c r="AH56">
        <v>1721.5</v>
      </c>
      <c r="AI56">
        <v>9820.33</v>
      </c>
      <c r="AJ56">
        <v>1280.19</v>
      </c>
      <c r="AK56">
        <v>15090.61</v>
      </c>
      <c r="AL56">
        <v>1141</v>
      </c>
      <c r="AM56">
        <v>1276.82</v>
      </c>
      <c r="AN56">
        <v>1913.87</v>
      </c>
      <c r="AO56">
        <v>7464.6100000000006</v>
      </c>
      <c r="AP56">
        <v>12724.5</v>
      </c>
      <c r="AQ56">
        <v>5154.329999999999</v>
      </c>
      <c r="AR56">
        <v>49297.009999999944</v>
      </c>
      <c r="AS56">
        <v>3089.74</v>
      </c>
      <c r="AT56">
        <v>0</v>
      </c>
      <c r="AU56">
        <v>10726.869999999999</v>
      </c>
      <c r="AV56">
        <v>0</v>
      </c>
      <c r="AW56">
        <v>2128.7600000000002</v>
      </c>
      <c r="AX56">
        <v>0</v>
      </c>
      <c r="AY56">
        <v>0</v>
      </c>
      <c r="AZ56">
        <v>0</v>
      </c>
      <c r="BA56">
        <v>1714.1799999999998</v>
      </c>
      <c r="BB56">
        <v>5442.25</v>
      </c>
      <c r="BC56" s="3">
        <v>3238.05</v>
      </c>
      <c r="BD56" s="3">
        <v>71982.149999999994</v>
      </c>
      <c r="BE56" s="3">
        <v>5010.2900000000009</v>
      </c>
      <c r="BF56" s="3">
        <v>11767.5</v>
      </c>
      <c r="BG56" s="3">
        <v>19590.29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6126.25</v>
      </c>
      <c r="BN56" s="3">
        <v>0</v>
      </c>
      <c r="BO56" s="3">
        <v>0</v>
      </c>
      <c r="BP56" s="3">
        <v>1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2">
        <v>864</v>
      </c>
      <c r="BY56" s="2">
        <v>0</v>
      </c>
      <c r="BZ56" s="2">
        <v>4459.97</v>
      </c>
      <c r="CA56" s="2">
        <v>15586.38</v>
      </c>
      <c r="CB56" s="2">
        <v>0</v>
      </c>
      <c r="CC56" s="2">
        <v>0</v>
      </c>
      <c r="CD56" s="2">
        <v>0</v>
      </c>
    </row>
    <row r="57" spans="1:83" ht="14.4" x14ac:dyDescent="0.3">
      <c r="A57" s="27">
        <v>2103</v>
      </c>
      <c r="B57" s="2" t="str">
        <f>_xlfn.XLOOKUP(A57,'Schools lookup'!A:A,'Schools lookup'!B:B)</f>
        <v>CIP2103</v>
      </c>
      <c r="C57" s="2" t="str">
        <f>_xlfn.XLOOKUP(A57,'Schools lookup'!A:A,'Schools lookup'!C:C)</f>
        <v>Egginton Primary School</v>
      </c>
      <c r="D57" s="3">
        <v>105309.6</v>
      </c>
      <c r="E57" s="3">
        <v>0</v>
      </c>
      <c r="F57" s="3">
        <v>11140.65</v>
      </c>
      <c r="G57" s="3">
        <v>429809.26999999996</v>
      </c>
      <c r="H57" s="3">
        <v>0</v>
      </c>
      <c r="I57" s="3">
        <v>22818.020000000004</v>
      </c>
      <c r="J57" s="3">
        <v>0</v>
      </c>
      <c r="K57" s="3">
        <v>17760</v>
      </c>
      <c r="L57" s="3">
        <v>7258</v>
      </c>
      <c r="M57" s="3">
        <v>0</v>
      </c>
      <c r="N57" s="3">
        <v>0</v>
      </c>
      <c r="O57" s="3">
        <v>7494.5199999999995</v>
      </c>
      <c r="P57" s="3">
        <v>6599.36</v>
      </c>
      <c r="Q57" s="3">
        <v>2561.0999999999995</v>
      </c>
      <c r="R57" s="3">
        <v>0</v>
      </c>
      <c r="S57" s="3">
        <v>4724.3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24057</v>
      </c>
      <c r="Z57" s="3">
        <v>280035.70999999996</v>
      </c>
      <c r="AA57" s="3">
        <v>1853.79</v>
      </c>
      <c r="AB57">
        <v>67459.64</v>
      </c>
      <c r="AC57">
        <v>0</v>
      </c>
      <c r="AD57">
        <v>27240.790000000008</v>
      </c>
      <c r="AE57">
        <v>0</v>
      </c>
      <c r="AF57">
        <v>7648.6099999999988</v>
      </c>
      <c r="AG57">
        <v>1909.7599999999998</v>
      </c>
      <c r="AH57">
        <v>1142.5</v>
      </c>
      <c r="AI57">
        <v>5034.63</v>
      </c>
      <c r="AJ57">
        <v>918.83</v>
      </c>
      <c r="AK57">
        <v>6050.34</v>
      </c>
      <c r="AL57">
        <v>0</v>
      </c>
      <c r="AM57">
        <v>12874.979999999998</v>
      </c>
      <c r="AN57">
        <v>603.63</v>
      </c>
      <c r="AO57">
        <v>9472.9700000000012</v>
      </c>
      <c r="AP57">
        <v>5302.37</v>
      </c>
      <c r="AQ57">
        <v>14883.97</v>
      </c>
      <c r="AR57">
        <v>27874.59</v>
      </c>
      <c r="AS57">
        <v>2854.88</v>
      </c>
      <c r="AT57">
        <v>0</v>
      </c>
      <c r="AU57">
        <v>5339.9500000000007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3864.1200000000003</v>
      </c>
      <c r="BB57">
        <v>3086.56</v>
      </c>
      <c r="BC57" s="3">
        <v>3688.55</v>
      </c>
      <c r="BD57" s="3">
        <v>37123.070000000007</v>
      </c>
      <c r="BE57" s="3">
        <v>4334</v>
      </c>
      <c r="BF57" s="3">
        <v>18408.419999999998</v>
      </c>
      <c r="BG57" s="3">
        <v>10301.230000000001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4675</v>
      </c>
      <c r="BN57" s="3">
        <v>0</v>
      </c>
      <c r="BO57" s="3">
        <v>0</v>
      </c>
      <c r="BP57" s="3">
        <v>1</v>
      </c>
      <c r="BQ57" s="3">
        <v>0</v>
      </c>
      <c r="BR57" s="3">
        <v>2845</v>
      </c>
      <c r="BS57" s="3">
        <v>0</v>
      </c>
      <c r="BT57" s="3">
        <v>0</v>
      </c>
      <c r="BU57" s="3">
        <v>0</v>
      </c>
      <c r="BV57" s="3">
        <v>0</v>
      </c>
      <c r="BW57" s="3">
        <v>3261.51</v>
      </c>
      <c r="BX57" s="2">
        <v>0</v>
      </c>
      <c r="BY57" s="2">
        <v>0</v>
      </c>
      <c r="BZ57" s="2">
        <v>69083.28</v>
      </c>
      <c r="CA57" s="2">
        <v>9709.14</v>
      </c>
      <c r="CB57" s="2">
        <v>0</v>
      </c>
      <c r="CC57" s="2">
        <v>0</v>
      </c>
      <c r="CD57" s="2">
        <v>0</v>
      </c>
    </row>
    <row r="58" spans="1:83" ht="14.4" x14ac:dyDescent="0.3">
      <c r="A58" s="27">
        <v>2104</v>
      </c>
      <c r="B58" s="2" t="str">
        <f>_xlfn.XLOOKUP(A58,'Schools lookup'!A:A,'Schools lookup'!B:B)</f>
        <v>CIP2104</v>
      </c>
      <c r="C58" s="2" t="str">
        <f>_xlfn.XLOOKUP(A58,'Schools lookup'!A:A,'Schools lookup'!C:C)</f>
        <v>Creswell Junior School</v>
      </c>
      <c r="D58" s="3">
        <v>304697.82</v>
      </c>
      <c r="E58" s="3">
        <v>-58422.14</v>
      </c>
      <c r="F58" s="3">
        <v>31107.1</v>
      </c>
      <c r="G58" s="3">
        <v>1483587.81</v>
      </c>
      <c r="H58" s="3">
        <v>0</v>
      </c>
      <c r="I58" s="3">
        <v>81761.590000000011</v>
      </c>
      <c r="J58" s="3">
        <v>0</v>
      </c>
      <c r="K58" s="3">
        <v>202555</v>
      </c>
      <c r="L58" s="3">
        <v>39965.75</v>
      </c>
      <c r="M58" s="3">
        <v>0</v>
      </c>
      <c r="N58" s="3">
        <v>0</v>
      </c>
      <c r="O58" s="3">
        <v>137283.08999999997</v>
      </c>
      <c r="P58" s="3">
        <v>27293.920000000002</v>
      </c>
      <c r="Q58" s="3">
        <v>0</v>
      </c>
      <c r="R58" s="3">
        <v>0</v>
      </c>
      <c r="S58" s="3">
        <v>24781.75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18513</v>
      </c>
      <c r="Z58" s="3">
        <v>910094.55000000028</v>
      </c>
      <c r="AA58" s="3">
        <v>47386.979999999996</v>
      </c>
      <c r="AB58">
        <v>357456.37000000011</v>
      </c>
      <c r="AC58">
        <v>57186.049999999988</v>
      </c>
      <c r="AD58">
        <v>91829.200000000012</v>
      </c>
      <c r="AE58">
        <v>0</v>
      </c>
      <c r="AF58">
        <v>31291.700000000008</v>
      </c>
      <c r="AG58">
        <v>7739.84</v>
      </c>
      <c r="AH58">
        <v>3444.5</v>
      </c>
      <c r="AI58">
        <v>3434.16</v>
      </c>
      <c r="AJ58">
        <v>1849.17</v>
      </c>
      <c r="AK58">
        <v>21949.38</v>
      </c>
      <c r="AL58">
        <v>5418.74</v>
      </c>
      <c r="AM58">
        <v>5822.5299999999988</v>
      </c>
      <c r="AN58">
        <v>2147.7599999999993</v>
      </c>
      <c r="AO58">
        <v>29087.9</v>
      </c>
      <c r="AP58">
        <v>36309</v>
      </c>
      <c r="AQ58">
        <v>5376.13</v>
      </c>
      <c r="AR58">
        <v>113587.42</v>
      </c>
      <c r="AS58">
        <v>2487.16</v>
      </c>
      <c r="AT58" s="22">
        <v>0</v>
      </c>
      <c r="AU58">
        <v>57.9</v>
      </c>
      <c r="AV58">
        <v>0</v>
      </c>
      <c r="AW58">
        <v>214.43</v>
      </c>
      <c r="AX58">
        <v>0</v>
      </c>
      <c r="AY58">
        <v>0</v>
      </c>
      <c r="AZ58">
        <v>0</v>
      </c>
      <c r="BA58">
        <v>31029.219999999976</v>
      </c>
      <c r="BB58">
        <v>7595.25</v>
      </c>
      <c r="BC58" s="3">
        <v>26264.75</v>
      </c>
      <c r="BD58" s="3">
        <v>91198.720000000001</v>
      </c>
      <c r="BE58" s="3">
        <v>25499.72</v>
      </c>
      <c r="BF58" s="3">
        <v>18460.62</v>
      </c>
      <c r="BG58" s="3">
        <v>37054.72000000003</v>
      </c>
      <c r="BH58" s="3">
        <v>0</v>
      </c>
      <c r="BI58" s="3">
        <v>0</v>
      </c>
      <c r="BJ58" s="3">
        <v>0</v>
      </c>
      <c r="BK58" s="3">
        <v>4261.0199999999986</v>
      </c>
      <c r="BL58" s="3">
        <v>0</v>
      </c>
      <c r="BM58" s="3">
        <v>6874.38</v>
      </c>
      <c r="BN58" s="3">
        <v>0</v>
      </c>
      <c r="BO58" s="3">
        <v>0</v>
      </c>
      <c r="BP58" s="3">
        <v>1</v>
      </c>
      <c r="BQ58" s="3">
        <v>0</v>
      </c>
      <c r="BR58" s="3">
        <v>22812.870000000003</v>
      </c>
      <c r="BS58" s="3">
        <v>3675</v>
      </c>
      <c r="BT58" s="3">
        <v>0</v>
      </c>
      <c r="BU58" s="3">
        <v>0</v>
      </c>
      <c r="BV58" s="3">
        <v>0</v>
      </c>
      <c r="BW58" s="3">
        <v>1576.31</v>
      </c>
      <c r="BX58" s="2">
        <v>0</v>
      </c>
      <c r="BY58" s="2">
        <v>0</v>
      </c>
      <c r="BZ58" s="2">
        <v>349165.86</v>
      </c>
      <c r="CA58" s="2">
        <v>9917.2999999999993</v>
      </c>
      <c r="CB58" s="2">
        <v>0</v>
      </c>
      <c r="CC58" s="2">
        <v>-62683.159999999996</v>
      </c>
      <c r="CD58" s="2">
        <v>0</v>
      </c>
    </row>
    <row r="59" spans="1:83" ht="14.4" x14ac:dyDescent="0.3">
      <c r="A59" s="27">
        <v>2105</v>
      </c>
      <c r="B59" s="2" t="str">
        <f>_xlfn.XLOOKUP(A59,'Schools lookup'!A:A,'Schools lookup'!B:B)</f>
        <v>CIP2105</v>
      </c>
      <c r="C59" s="2" t="str">
        <f>_xlfn.XLOOKUP(A59,'Schools lookup'!A:A,'Schools lookup'!C:C)</f>
        <v>Etwall Primary School</v>
      </c>
      <c r="D59" s="3">
        <v>4850.47</v>
      </c>
      <c r="E59" s="3">
        <v>0</v>
      </c>
      <c r="F59" s="3">
        <v>698.98</v>
      </c>
      <c r="G59" s="3">
        <v>1532772</v>
      </c>
      <c r="H59" s="3">
        <v>0</v>
      </c>
      <c r="I59" s="3">
        <v>49597.170000000006</v>
      </c>
      <c r="J59" s="3">
        <v>0</v>
      </c>
      <c r="K59" s="3">
        <v>62160</v>
      </c>
      <c r="L59" s="3">
        <v>30009.130000000005</v>
      </c>
      <c r="M59" s="3">
        <v>0</v>
      </c>
      <c r="N59" s="3">
        <v>32567</v>
      </c>
      <c r="O59" s="3">
        <v>47172.340000000004</v>
      </c>
      <c r="P59" s="3">
        <v>33636.829999999994</v>
      </c>
      <c r="Q59" s="3">
        <v>36621.869999999995</v>
      </c>
      <c r="R59" s="3">
        <v>0</v>
      </c>
      <c r="S59" s="3">
        <v>20532.289999999994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67781</v>
      </c>
      <c r="Z59" s="3">
        <v>954874.38999999978</v>
      </c>
      <c r="AA59" s="3">
        <v>45437.209999999992</v>
      </c>
      <c r="AB59">
        <v>260949.14999999994</v>
      </c>
      <c r="AC59">
        <v>17735.100000000002</v>
      </c>
      <c r="AD59">
        <v>82371.48</v>
      </c>
      <c r="AE59">
        <v>0</v>
      </c>
      <c r="AF59">
        <v>44692.299999999988</v>
      </c>
      <c r="AG59">
        <v>7155.4</v>
      </c>
      <c r="AH59">
        <v>4961.38</v>
      </c>
      <c r="AI59">
        <v>17251.650000000001</v>
      </c>
      <c r="AJ59">
        <v>4439.34</v>
      </c>
      <c r="AK59">
        <v>28369.679999999989</v>
      </c>
      <c r="AL59">
        <v>2313.02</v>
      </c>
      <c r="AM59">
        <v>56782.520000000019</v>
      </c>
      <c r="AN59">
        <v>5708.8099999999995</v>
      </c>
      <c r="AO59">
        <v>34581.509999999987</v>
      </c>
      <c r="AP59">
        <v>28119</v>
      </c>
      <c r="AQ59">
        <v>23215.160000000003</v>
      </c>
      <c r="AR59">
        <v>112803.13999999993</v>
      </c>
      <c r="AS59">
        <v>2500.0099999999998</v>
      </c>
      <c r="AT59">
        <v>0</v>
      </c>
      <c r="AU59">
        <v>28187.42</v>
      </c>
      <c r="AV59">
        <v>0</v>
      </c>
      <c r="AW59">
        <v>2779.0999999999995</v>
      </c>
      <c r="AX59">
        <v>0</v>
      </c>
      <c r="AY59">
        <v>7106.63</v>
      </c>
      <c r="AZ59">
        <v>0</v>
      </c>
      <c r="BA59">
        <v>15490.010000000009</v>
      </c>
      <c r="BB59">
        <v>9755.5</v>
      </c>
      <c r="BC59" s="3">
        <v>984.17000000000007</v>
      </c>
      <c r="BD59" s="3">
        <v>105213.26999999999</v>
      </c>
      <c r="BE59" s="3">
        <v>7985.12</v>
      </c>
      <c r="BF59" s="3">
        <v>16661.590000000004</v>
      </c>
      <c r="BG59" s="3">
        <v>25121.32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7521.25</v>
      </c>
      <c r="BN59" s="3">
        <v>0</v>
      </c>
      <c r="BO59" s="3">
        <v>0</v>
      </c>
      <c r="BP59" s="3">
        <v>1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4599.75</v>
      </c>
      <c r="BX59" s="2">
        <v>0</v>
      </c>
      <c r="BY59" s="2">
        <v>0</v>
      </c>
      <c r="BZ59" s="2">
        <v>-35844.28</v>
      </c>
      <c r="CA59" s="2">
        <v>3620.48</v>
      </c>
      <c r="CB59" s="2">
        <v>0</v>
      </c>
      <c r="CC59" s="2">
        <v>0</v>
      </c>
      <c r="CD59" s="2">
        <v>0</v>
      </c>
    </row>
    <row r="60" spans="1:83" ht="14.4" x14ac:dyDescent="0.3">
      <c r="A60" s="27">
        <v>2106</v>
      </c>
      <c r="B60" s="2" t="str">
        <f>_xlfn.XLOOKUP(A60,'Schools lookup'!A:A,'Schools lookup'!B:B)</f>
        <v>CIP2106</v>
      </c>
      <c r="C60" s="2" t="str">
        <f>_xlfn.XLOOKUP(A60,'Schools lookup'!A:A,'Schools lookup'!C:C)</f>
        <v>Grindleford Primary School</v>
      </c>
      <c r="D60" s="3">
        <v>189067.03999999998</v>
      </c>
      <c r="E60" s="3">
        <v>14095.140000000001</v>
      </c>
      <c r="F60" s="3">
        <v>18355.75</v>
      </c>
      <c r="G60" s="3">
        <v>444590.16</v>
      </c>
      <c r="H60" s="3">
        <v>0</v>
      </c>
      <c r="I60" s="3">
        <v>61141.38</v>
      </c>
      <c r="J60" s="3">
        <v>0</v>
      </c>
      <c r="K60" s="3">
        <v>11840</v>
      </c>
      <c r="L60" s="3">
        <v>10872.380000000001</v>
      </c>
      <c r="M60" s="3">
        <v>0</v>
      </c>
      <c r="N60" s="3">
        <v>0</v>
      </c>
      <c r="O60" s="3">
        <v>27267.399999999994</v>
      </c>
      <c r="P60" s="3">
        <v>11322.770000000002</v>
      </c>
      <c r="Q60" s="3">
        <v>22743.61</v>
      </c>
      <c r="R60" s="3">
        <v>289.31</v>
      </c>
      <c r="S60" s="3">
        <v>4528.3500000000004</v>
      </c>
      <c r="T60" s="3">
        <v>0</v>
      </c>
      <c r="U60" s="3">
        <v>0</v>
      </c>
      <c r="V60" s="3">
        <v>0</v>
      </c>
      <c r="W60" s="3">
        <v>8500</v>
      </c>
      <c r="X60" s="3">
        <v>0</v>
      </c>
      <c r="Y60" s="3">
        <v>27227</v>
      </c>
      <c r="Z60" s="3">
        <v>203892.54000000004</v>
      </c>
      <c r="AA60" s="3">
        <v>21165.059999999998</v>
      </c>
      <c r="AB60">
        <v>141527.51000000004</v>
      </c>
      <c r="AC60">
        <v>9794.89</v>
      </c>
      <c r="AD60">
        <v>36192.780000000013</v>
      </c>
      <c r="AE60">
        <v>0</v>
      </c>
      <c r="AF60">
        <v>2556.91</v>
      </c>
      <c r="AG60">
        <v>1812.7900000000004</v>
      </c>
      <c r="AH60">
        <v>1860</v>
      </c>
      <c r="AI60">
        <v>5463.0300000000007</v>
      </c>
      <c r="AJ60">
        <v>1681.58</v>
      </c>
      <c r="AK60">
        <v>6964.0999999999995</v>
      </c>
      <c r="AL60">
        <v>1344</v>
      </c>
      <c r="AM60">
        <v>1139.33</v>
      </c>
      <c r="AN60">
        <v>851.26</v>
      </c>
      <c r="AO60">
        <v>11964.1</v>
      </c>
      <c r="AP60">
        <v>4783.66</v>
      </c>
      <c r="AQ60">
        <v>1384.1999999999998</v>
      </c>
      <c r="AR60">
        <v>10164.280000000001</v>
      </c>
      <c r="AS60">
        <v>2196.1</v>
      </c>
      <c r="AT60">
        <v>0</v>
      </c>
      <c r="AU60">
        <v>3412.1299999999992</v>
      </c>
      <c r="AV60">
        <v>0</v>
      </c>
      <c r="AW60">
        <v>7651.83</v>
      </c>
      <c r="AX60">
        <v>0</v>
      </c>
      <c r="AY60">
        <v>0</v>
      </c>
      <c r="AZ60">
        <v>0</v>
      </c>
      <c r="BA60">
        <v>3985.0799999999995</v>
      </c>
      <c r="BB60">
        <v>1702.75</v>
      </c>
      <c r="BC60" s="3">
        <v>56214.630000000005</v>
      </c>
      <c r="BD60" s="3">
        <v>30371.130000000008</v>
      </c>
      <c r="BE60" s="3">
        <v>0</v>
      </c>
      <c r="BF60" s="3">
        <v>10386.61</v>
      </c>
      <c r="BG60" s="3">
        <v>15327.3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4641.25</v>
      </c>
      <c r="BN60" s="3">
        <v>0</v>
      </c>
      <c r="BO60" s="3">
        <v>0</v>
      </c>
      <c r="BP60" s="3">
        <v>1</v>
      </c>
      <c r="BQ60" s="3">
        <v>0</v>
      </c>
      <c r="BR60" s="3">
        <v>3999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2">
        <v>0</v>
      </c>
      <c r="BY60" s="2">
        <v>0</v>
      </c>
      <c r="BZ60" s="2">
        <v>215099.82</v>
      </c>
      <c r="CA60" s="2">
        <v>18998</v>
      </c>
      <c r="CB60" s="2">
        <v>0</v>
      </c>
      <c r="CC60" s="2">
        <v>22595.14</v>
      </c>
      <c r="CD60" s="2">
        <v>0</v>
      </c>
    </row>
    <row r="61" spans="1:83" ht="14.4" x14ac:dyDescent="0.3">
      <c r="A61" s="27">
        <v>2107</v>
      </c>
      <c r="B61" s="2" t="str">
        <f>_xlfn.XLOOKUP(A61,'Schools lookup'!A:A,'Schools lookup'!B:B)</f>
        <v>CIP2107</v>
      </c>
      <c r="C61" s="2" t="str">
        <f>_xlfn.XLOOKUP(A61,'Schools lookup'!A:A,'Schools lookup'!C:C)</f>
        <v>Findern Primary School</v>
      </c>
      <c r="D61" s="3">
        <v>100974.98</v>
      </c>
      <c r="E61" s="3">
        <v>0</v>
      </c>
      <c r="F61" s="3">
        <v>1250.8399999999999</v>
      </c>
      <c r="G61" s="3">
        <v>1145977.6500000001</v>
      </c>
      <c r="H61" s="3">
        <v>0</v>
      </c>
      <c r="I61" s="3">
        <v>41568.100000000006</v>
      </c>
      <c r="J61" s="3">
        <v>0</v>
      </c>
      <c r="K61" s="3">
        <v>31027.599999999999</v>
      </c>
      <c r="L61" s="3">
        <v>21669.38</v>
      </c>
      <c r="M61" s="3">
        <v>90</v>
      </c>
      <c r="N61" s="3">
        <v>9811.489999999998</v>
      </c>
      <c r="O61" s="3">
        <v>16952.939999999999</v>
      </c>
      <c r="P61" s="3">
        <v>41046.600000000006</v>
      </c>
      <c r="Q61" s="3">
        <v>940.79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3132</v>
      </c>
      <c r="X61" s="3">
        <v>0</v>
      </c>
      <c r="Y61" s="3">
        <v>55343</v>
      </c>
      <c r="Z61" s="3">
        <v>603639.59000000008</v>
      </c>
      <c r="AA61" s="3">
        <v>804</v>
      </c>
      <c r="AB61">
        <v>353575.57999999996</v>
      </c>
      <c r="AC61">
        <v>43486.000000000007</v>
      </c>
      <c r="AD61">
        <v>58442.69000000001</v>
      </c>
      <c r="AE61">
        <v>0</v>
      </c>
      <c r="AF61">
        <v>43047.609999999993</v>
      </c>
      <c r="AG61">
        <v>5673.2900000000009</v>
      </c>
      <c r="AH61">
        <v>2277.5</v>
      </c>
      <c r="AI61">
        <v>12348.08</v>
      </c>
      <c r="AJ61">
        <v>3092.52</v>
      </c>
      <c r="AK61">
        <v>21956.769999999993</v>
      </c>
      <c r="AL61">
        <v>610.26</v>
      </c>
      <c r="AM61">
        <v>4008.13</v>
      </c>
      <c r="AN61">
        <v>1078.6100000000001</v>
      </c>
      <c r="AO61">
        <v>24051.249999999996</v>
      </c>
      <c r="AP61">
        <v>17465</v>
      </c>
      <c r="AQ61">
        <v>3251.05</v>
      </c>
      <c r="AR61">
        <v>33528.550000000003</v>
      </c>
      <c r="AS61">
        <v>4630.34</v>
      </c>
      <c r="AT61">
        <v>0</v>
      </c>
      <c r="AU61">
        <v>10158.130000000001</v>
      </c>
      <c r="AV61">
        <v>0</v>
      </c>
      <c r="AW61">
        <v>4909.5</v>
      </c>
      <c r="AX61">
        <v>0</v>
      </c>
      <c r="AY61">
        <v>7863.7800000000007</v>
      </c>
      <c r="AZ61">
        <v>0</v>
      </c>
      <c r="BA61">
        <v>2405.9299999999998</v>
      </c>
      <c r="BB61">
        <v>6457.5</v>
      </c>
      <c r="BC61" s="3">
        <v>7974.19</v>
      </c>
      <c r="BD61" s="3">
        <v>79568.360000000015</v>
      </c>
      <c r="BE61" s="3">
        <v>2283.37</v>
      </c>
      <c r="BF61" s="3">
        <v>7389.48</v>
      </c>
      <c r="BG61" s="3">
        <v>18760.59</v>
      </c>
      <c r="BH61" s="3">
        <v>0</v>
      </c>
      <c r="BI61" s="3">
        <v>0</v>
      </c>
      <c r="BJ61" s="3">
        <v>0</v>
      </c>
      <c r="BK61" s="3">
        <v>0</v>
      </c>
      <c r="BL61" s="3">
        <v>1124</v>
      </c>
      <c r="BM61" s="3">
        <v>6328.75</v>
      </c>
      <c r="BN61" s="3">
        <v>0</v>
      </c>
      <c r="BO61" s="3">
        <v>0</v>
      </c>
      <c r="BP61" s="3">
        <v>1</v>
      </c>
      <c r="BQ61" s="3">
        <v>0</v>
      </c>
      <c r="BR61" s="3">
        <v>10319.26</v>
      </c>
      <c r="BS61" s="3">
        <v>0</v>
      </c>
      <c r="BT61" s="3">
        <v>0</v>
      </c>
      <c r="BU61" s="3">
        <v>0</v>
      </c>
      <c r="BV61" s="3">
        <v>0</v>
      </c>
      <c r="BW61" s="3">
        <v>1035</v>
      </c>
      <c r="BX61" s="2">
        <v>0</v>
      </c>
      <c r="BY61" s="2">
        <v>0</v>
      </c>
      <c r="BZ61" s="2">
        <v>80664.89</v>
      </c>
      <c r="CA61" s="2">
        <v>0</v>
      </c>
      <c r="CB61" s="2">
        <v>-3774.67</v>
      </c>
      <c r="CC61" s="2">
        <v>2008</v>
      </c>
      <c r="CD61" s="2">
        <v>0</v>
      </c>
    </row>
    <row r="62" spans="1:83" ht="14.4" x14ac:dyDescent="0.3">
      <c r="A62" s="27">
        <v>2109</v>
      </c>
      <c r="B62" s="2" t="str">
        <f>_xlfn.XLOOKUP(A62,'Schools lookup'!A:A,'Schools lookup'!B:B)</f>
        <v>CIP2109</v>
      </c>
      <c r="C62" s="2" t="str">
        <f>_xlfn.XLOOKUP(A62,'Schools lookup'!A:A,'Schools lookup'!C:C)</f>
        <v>Padfield Community Primary School</v>
      </c>
      <c r="D62" s="3">
        <v>217697.97</v>
      </c>
      <c r="E62" s="3">
        <v>330.1899999999996</v>
      </c>
      <c r="F62" s="3">
        <v>26411.02</v>
      </c>
      <c r="G62" s="3">
        <v>679369.58</v>
      </c>
      <c r="H62" s="3">
        <v>0</v>
      </c>
      <c r="I62" s="3">
        <v>24480.899999999994</v>
      </c>
      <c r="J62" s="3">
        <v>0</v>
      </c>
      <c r="K62" s="3">
        <v>29210</v>
      </c>
      <c r="L62" s="3">
        <v>14114.880000000001</v>
      </c>
      <c r="M62" s="3">
        <v>2500</v>
      </c>
      <c r="N62" s="3">
        <v>0</v>
      </c>
      <c r="O62" s="3">
        <v>15952.9</v>
      </c>
      <c r="P62" s="3">
        <v>6249.2800000000007</v>
      </c>
      <c r="Q62" s="3">
        <v>76005.27</v>
      </c>
      <c r="R62" s="3">
        <v>441.83</v>
      </c>
      <c r="S62" s="3">
        <v>832</v>
      </c>
      <c r="T62" s="3">
        <v>0</v>
      </c>
      <c r="U62" s="3">
        <v>0</v>
      </c>
      <c r="V62" s="3">
        <v>0</v>
      </c>
      <c r="W62" s="3">
        <v>10231.419999999998</v>
      </c>
      <c r="X62" s="3">
        <v>0</v>
      </c>
      <c r="Y62" s="3">
        <v>36330</v>
      </c>
      <c r="Z62" s="3">
        <v>385566.47999999986</v>
      </c>
      <c r="AA62" s="3">
        <v>8170.4900000000025</v>
      </c>
      <c r="AB62">
        <v>151409.87999999998</v>
      </c>
      <c r="AC62">
        <v>13728.519999999997</v>
      </c>
      <c r="AD62">
        <v>39294.040000000015</v>
      </c>
      <c r="AE62">
        <v>0</v>
      </c>
      <c r="AF62">
        <v>16882.160000000003</v>
      </c>
      <c r="AG62">
        <v>3029.8799999999997</v>
      </c>
      <c r="AH62">
        <v>3404</v>
      </c>
      <c r="AI62">
        <v>8822.7900000000009</v>
      </c>
      <c r="AJ62">
        <v>2926.08</v>
      </c>
      <c r="AK62">
        <v>16584.8</v>
      </c>
      <c r="AL62">
        <v>0</v>
      </c>
      <c r="AM62">
        <v>1692.28</v>
      </c>
      <c r="AN62">
        <v>2275.12</v>
      </c>
      <c r="AO62">
        <v>9332</v>
      </c>
      <c r="AP62">
        <v>7636.57</v>
      </c>
      <c r="AQ62">
        <v>5711.16</v>
      </c>
      <c r="AR62">
        <v>43782.90000000006</v>
      </c>
      <c r="AS62">
        <v>2223.0599999999995</v>
      </c>
      <c r="AT62">
        <v>0</v>
      </c>
      <c r="AU62">
        <v>5943.72</v>
      </c>
      <c r="AV62">
        <v>0</v>
      </c>
      <c r="AW62">
        <v>0</v>
      </c>
      <c r="AX62">
        <v>1745.6100000000001</v>
      </c>
      <c r="AY62">
        <v>3531</v>
      </c>
      <c r="AZ62">
        <v>0</v>
      </c>
      <c r="BA62">
        <v>7139.7400000000034</v>
      </c>
      <c r="BB62">
        <v>3729</v>
      </c>
      <c r="BC62" s="3">
        <v>93090.709999999992</v>
      </c>
      <c r="BD62" s="3">
        <v>41660.410000000011</v>
      </c>
      <c r="BE62" s="3">
        <v>12347.5</v>
      </c>
      <c r="BF62" s="3">
        <v>6657.92</v>
      </c>
      <c r="BG62" s="3">
        <v>18140.91</v>
      </c>
      <c r="BH62" s="3">
        <v>0</v>
      </c>
      <c r="BI62" s="3">
        <v>0</v>
      </c>
      <c r="BJ62" s="3">
        <v>0</v>
      </c>
      <c r="BK62" s="3">
        <v>12549.939999999999</v>
      </c>
      <c r="BL62" s="3">
        <v>62.28</v>
      </c>
      <c r="BM62" s="3">
        <v>5293.75</v>
      </c>
      <c r="BN62" s="3">
        <v>0</v>
      </c>
      <c r="BO62" s="3">
        <v>0</v>
      </c>
      <c r="BP62" s="3">
        <v>1</v>
      </c>
      <c r="BQ62" s="3">
        <v>0</v>
      </c>
      <c r="BR62" s="3">
        <v>375</v>
      </c>
      <c r="BS62" s="3">
        <v>10728.03</v>
      </c>
      <c r="BT62" s="3">
        <v>0</v>
      </c>
      <c r="BU62" s="3">
        <v>0</v>
      </c>
      <c r="BV62" s="3">
        <v>0</v>
      </c>
      <c r="BW62" s="3">
        <v>3734.86</v>
      </c>
      <c r="BX62" s="2">
        <v>0</v>
      </c>
      <c r="BY62" s="2">
        <v>0</v>
      </c>
      <c r="BZ62" s="2">
        <v>186725.87000000002</v>
      </c>
      <c r="CA62" s="2">
        <v>16866.88</v>
      </c>
      <c r="CB62" s="2">
        <v>0</v>
      </c>
      <c r="CC62" s="2">
        <v>-2050.6100000000019</v>
      </c>
      <c r="CD62" s="2">
        <v>0</v>
      </c>
    </row>
    <row r="63" spans="1:83" ht="14.4" x14ac:dyDescent="0.3">
      <c r="A63" s="27">
        <v>2113</v>
      </c>
      <c r="B63" s="2" t="str">
        <f>_xlfn.XLOOKUP(A63,'Schools lookup'!A:A,'Schools lookup'!B:B)</f>
        <v>CIP2113</v>
      </c>
      <c r="C63" s="2" t="str">
        <f>_xlfn.XLOOKUP(A63,'Schools lookup'!A:A,'Schools lookup'!C:C)</f>
        <v>Grassmoor Primary School</v>
      </c>
      <c r="D63" s="3">
        <v>11038.509999999995</v>
      </c>
      <c r="E63" s="3">
        <v>36804.83</v>
      </c>
      <c r="F63" s="3">
        <v>5723.05</v>
      </c>
      <c r="G63" s="3">
        <v>1390727.52</v>
      </c>
      <c r="H63" s="3">
        <v>0</v>
      </c>
      <c r="I63" s="3">
        <v>139946.72</v>
      </c>
      <c r="J63" s="3">
        <v>0</v>
      </c>
      <c r="K63" s="3">
        <v>159032.79999999999</v>
      </c>
      <c r="L63" s="3">
        <v>35847.46</v>
      </c>
      <c r="M63" s="3">
        <v>0</v>
      </c>
      <c r="N63" s="3">
        <v>0</v>
      </c>
      <c r="O63" s="3">
        <v>15421.749999999995</v>
      </c>
      <c r="P63" s="3">
        <v>14244.070000000003</v>
      </c>
      <c r="Q63" s="3">
        <v>6374.42</v>
      </c>
      <c r="R63" s="3">
        <v>-4265.28</v>
      </c>
      <c r="S63" s="3">
        <v>12101.000000000002</v>
      </c>
      <c r="T63" s="3">
        <v>0</v>
      </c>
      <c r="U63" s="3">
        <v>0</v>
      </c>
      <c r="V63" s="3">
        <v>0</v>
      </c>
      <c r="W63" s="3">
        <v>9710.7999999999993</v>
      </c>
      <c r="X63" s="3">
        <v>0</v>
      </c>
      <c r="Y63" s="3">
        <v>38151</v>
      </c>
      <c r="Z63" s="3">
        <v>727594.45000000007</v>
      </c>
      <c r="AA63" s="3">
        <v>1804.1800000000003</v>
      </c>
      <c r="AB63">
        <v>440406.25</v>
      </c>
      <c r="AC63">
        <v>52879.519999999997</v>
      </c>
      <c r="AD63">
        <v>159209.24999999997</v>
      </c>
      <c r="AE63">
        <v>16.12</v>
      </c>
      <c r="AF63">
        <v>42695.850000000013</v>
      </c>
      <c r="AG63">
        <v>7228.52</v>
      </c>
      <c r="AH63">
        <v>4002.1099999999997</v>
      </c>
      <c r="AI63">
        <v>17856.669999999998</v>
      </c>
      <c r="AJ63">
        <v>3905.94</v>
      </c>
      <c r="AK63">
        <v>4787.18</v>
      </c>
      <c r="AL63">
        <v>5451.1900000000005</v>
      </c>
      <c r="AM63">
        <v>10697.079999999998</v>
      </c>
      <c r="AN63">
        <v>6261</v>
      </c>
      <c r="AO63">
        <v>26535.620000000003</v>
      </c>
      <c r="AP63">
        <v>20958</v>
      </c>
      <c r="AQ63">
        <v>8633.1</v>
      </c>
      <c r="AR63">
        <v>84233.099999999977</v>
      </c>
      <c r="AS63">
        <v>7788.58</v>
      </c>
      <c r="AT63">
        <v>0</v>
      </c>
      <c r="AU63">
        <v>5254.01</v>
      </c>
      <c r="AV63">
        <v>0</v>
      </c>
      <c r="AW63">
        <v>12514.130000000001</v>
      </c>
      <c r="AX63">
        <v>0</v>
      </c>
      <c r="AY63">
        <v>7803.15</v>
      </c>
      <c r="AZ63">
        <v>0</v>
      </c>
      <c r="BA63">
        <v>35068.390000000014</v>
      </c>
      <c r="BB63">
        <v>6703.5</v>
      </c>
      <c r="BC63" s="3">
        <v>465</v>
      </c>
      <c r="BD63" s="3">
        <v>76611.440000000031</v>
      </c>
      <c r="BE63" s="3">
        <v>24872</v>
      </c>
      <c r="BF63" s="3">
        <v>46419.34</v>
      </c>
      <c r="BG63" s="3">
        <v>22528.58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6731.95</v>
      </c>
      <c r="BN63" s="3">
        <v>0</v>
      </c>
      <c r="BO63" s="3">
        <v>0</v>
      </c>
      <c r="BP63" s="3">
        <v>1</v>
      </c>
      <c r="BQ63" s="3">
        <v>0</v>
      </c>
      <c r="BR63" s="3">
        <v>4499.99</v>
      </c>
      <c r="BS63" s="3">
        <v>0</v>
      </c>
      <c r="BT63" s="3">
        <v>0</v>
      </c>
      <c r="BU63" s="3">
        <v>0</v>
      </c>
      <c r="BV63" s="3">
        <v>0</v>
      </c>
      <c r="BW63" s="3">
        <v>1984</v>
      </c>
      <c r="BX63" s="2">
        <v>0</v>
      </c>
      <c r="BY63" s="2">
        <v>0</v>
      </c>
      <c r="BZ63" s="2">
        <v>-52563.280000000006</v>
      </c>
      <c r="CA63" s="2">
        <v>5971.01</v>
      </c>
      <c r="CB63" s="2">
        <v>0</v>
      </c>
      <c r="CC63" s="2">
        <v>46515.630000000005</v>
      </c>
      <c r="CD63" s="2">
        <v>0</v>
      </c>
    </row>
    <row r="64" spans="1:83" ht="14.4" x14ac:dyDescent="0.3">
      <c r="A64" s="27">
        <v>2115</v>
      </c>
      <c r="B64" s="2" t="str">
        <f>_xlfn.XLOOKUP(A64,'Schools lookup'!A:A,'Schools lookup'!B:B)</f>
        <v>CIP2115</v>
      </c>
      <c r="C64" s="2" t="str">
        <f>_xlfn.XLOOKUP(A64,'Schools lookup'!A:A,'Schools lookup'!C:C)</f>
        <v>Hayfield Primary School</v>
      </c>
      <c r="D64" s="3">
        <v>103031.8</v>
      </c>
      <c r="E64" s="3">
        <v>0</v>
      </c>
      <c r="F64" s="3">
        <v>9105.66</v>
      </c>
      <c r="G64" s="3">
        <v>958739.1</v>
      </c>
      <c r="H64" s="3">
        <v>0</v>
      </c>
      <c r="I64" s="3">
        <v>32562.150000000005</v>
      </c>
      <c r="J64" s="3">
        <v>0</v>
      </c>
      <c r="K64" s="3">
        <v>61250</v>
      </c>
      <c r="L64" s="3">
        <v>25412.880000000001</v>
      </c>
      <c r="M64" s="3">
        <v>0</v>
      </c>
      <c r="N64" s="3">
        <v>1653</v>
      </c>
      <c r="O64" s="3">
        <v>31213.23</v>
      </c>
      <c r="P64" s="3">
        <v>22880.559999999998</v>
      </c>
      <c r="Q64" s="3">
        <v>1496.62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50544</v>
      </c>
      <c r="Z64" s="3">
        <v>559994.62</v>
      </c>
      <c r="AA64" s="3">
        <v>11794.6</v>
      </c>
      <c r="AB64">
        <v>213230.42000000013</v>
      </c>
      <c r="AC64">
        <v>32807.69000000001</v>
      </c>
      <c r="AD64">
        <v>40985.090000000011</v>
      </c>
      <c r="AE64">
        <v>0</v>
      </c>
      <c r="AF64">
        <v>35153.660000000003</v>
      </c>
      <c r="AG64">
        <v>4781.07</v>
      </c>
      <c r="AH64">
        <v>2104</v>
      </c>
      <c r="AI64">
        <v>10628.86</v>
      </c>
      <c r="AJ64">
        <v>1414.95</v>
      </c>
      <c r="AK64">
        <v>16210.09</v>
      </c>
      <c r="AL64">
        <v>3584.6899999999996</v>
      </c>
      <c r="AM64">
        <v>2160.0300000000002</v>
      </c>
      <c r="AN64">
        <v>6070.5300000000007</v>
      </c>
      <c r="AO64">
        <v>26476.23</v>
      </c>
      <c r="AP64">
        <v>22455</v>
      </c>
      <c r="AQ64">
        <v>1828.0700000000002</v>
      </c>
      <c r="AR64">
        <v>49246.990000000027</v>
      </c>
      <c r="AS64">
        <v>0</v>
      </c>
      <c r="AT64">
        <v>0</v>
      </c>
      <c r="AU64">
        <v>6775.7300000000005</v>
      </c>
      <c r="AV64">
        <v>0</v>
      </c>
      <c r="AW64">
        <v>438.14</v>
      </c>
      <c r="AX64">
        <v>0</v>
      </c>
      <c r="AY64">
        <v>1681.45</v>
      </c>
      <c r="AZ64">
        <v>0</v>
      </c>
      <c r="BA64">
        <v>1752.2599999999995</v>
      </c>
      <c r="BB64">
        <v>6675.2</v>
      </c>
      <c r="BC64" s="3">
        <v>14522.94</v>
      </c>
      <c r="BD64" s="3">
        <v>77225.349999999991</v>
      </c>
      <c r="BE64" s="3">
        <v>0</v>
      </c>
      <c r="BF64" s="3">
        <v>8953.25</v>
      </c>
      <c r="BG64" s="3">
        <v>20601.21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6227.5</v>
      </c>
      <c r="BN64" s="3">
        <v>0</v>
      </c>
      <c r="BO64" s="3">
        <v>0</v>
      </c>
      <c r="BP64" s="3">
        <v>1</v>
      </c>
      <c r="BQ64" s="3">
        <v>0</v>
      </c>
      <c r="BR64" s="3">
        <v>4533.5</v>
      </c>
      <c r="BS64" s="3">
        <v>161.94</v>
      </c>
      <c r="BT64" s="3">
        <v>0</v>
      </c>
      <c r="BU64" s="3">
        <v>0</v>
      </c>
      <c r="BV64" s="3">
        <v>0</v>
      </c>
      <c r="BW64" s="3">
        <v>1769.08</v>
      </c>
      <c r="BX64" s="2">
        <v>0</v>
      </c>
      <c r="BY64" s="2">
        <v>0</v>
      </c>
      <c r="BZ64" s="2">
        <v>109231.22</v>
      </c>
      <c r="CA64" s="2">
        <v>8868.64</v>
      </c>
      <c r="CB64" s="2">
        <v>0</v>
      </c>
      <c r="CC64" s="2">
        <v>0</v>
      </c>
      <c r="CD64" s="2">
        <v>0</v>
      </c>
    </row>
    <row r="65" spans="1:82" ht="14.4" x14ac:dyDescent="0.3">
      <c r="A65" s="27">
        <v>2124</v>
      </c>
      <c r="B65" s="2" t="str">
        <f>_xlfn.XLOOKUP(A65,'Schools lookup'!A:A,'Schools lookup'!B:B)</f>
        <v>CIP2124</v>
      </c>
      <c r="C65" s="2" t="str">
        <f>_xlfn.XLOOKUP(A65,'Schools lookup'!A:A,'Schools lookup'!C:C)</f>
        <v>Marlpool Junior School</v>
      </c>
      <c r="D65" s="3">
        <v>151935.18</v>
      </c>
      <c r="E65" s="3">
        <v>0</v>
      </c>
      <c r="F65" s="3">
        <v>34344.65</v>
      </c>
      <c r="G65" s="3">
        <v>635969.22</v>
      </c>
      <c r="H65" s="3">
        <v>0</v>
      </c>
      <c r="I65" s="3">
        <v>46059.770000000004</v>
      </c>
      <c r="J65" s="3">
        <v>0</v>
      </c>
      <c r="K65" s="3">
        <v>59540</v>
      </c>
      <c r="L65" s="3">
        <v>16040.75</v>
      </c>
      <c r="M65" s="3">
        <v>0</v>
      </c>
      <c r="N65" s="3">
        <v>0</v>
      </c>
      <c r="O65" s="3">
        <v>11129.21</v>
      </c>
      <c r="P65" s="3">
        <v>11858.99</v>
      </c>
      <c r="Q65" s="3">
        <v>25539.81</v>
      </c>
      <c r="R65" s="3">
        <v>15320.18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17084</v>
      </c>
      <c r="Z65" s="3">
        <v>398574.67000000016</v>
      </c>
      <c r="AA65" s="3">
        <v>22203.590000000004</v>
      </c>
      <c r="AB65">
        <v>103425.48</v>
      </c>
      <c r="AC65">
        <v>40921.97</v>
      </c>
      <c r="AD65">
        <v>41682.06</v>
      </c>
      <c r="AE65">
        <v>347.39</v>
      </c>
      <c r="AF65">
        <v>37228.130000000005</v>
      </c>
      <c r="AG65">
        <v>2957.7599999999993</v>
      </c>
      <c r="AH65">
        <v>940.88</v>
      </c>
      <c r="AI65">
        <v>7781.81</v>
      </c>
      <c r="AJ65">
        <v>4060.9399999999996</v>
      </c>
      <c r="AK65">
        <v>13829.67</v>
      </c>
      <c r="AL65">
        <v>2229.6200000000003</v>
      </c>
      <c r="AM65">
        <v>3099.3399999999992</v>
      </c>
      <c r="AN65">
        <v>9749.6799999999985</v>
      </c>
      <c r="AO65">
        <v>23155.41</v>
      </c>
      <c r="AP65">
        <v>13972</v>
      </c>
      <c r="AQ65">
        <v>8733.02</v>
      </c>
      <c r="AR65">
        <v>18569.439999999999</v>
      </c>
      <c r="AS65">
        <v>1691</v>
      </c>
      <c r="AT65">
        <v>0</v>
      </c>
      <c r="AU65">
        <v>6150.5700000000006</v>
      </c>
      <c r="AV65">
        <v>0</v>
      </c>
      <c r="AW65">
        <v>0</v>
      </c>
      <c r="AX65">
        <v>10323.92</v>
      </c>
      <c r="AY65">
        <v>0</v>
      </c>
      <c r="AZ65">
        <v>0</v>
      </c>
      <c r="BA65">
        <v>9038.0500000000011</v>
      </c>
      <c r="BB65">
        <v>3114</v>
      </c>
      <c r="BC65" s="3">
        <v>3908.67</v>
      </c>
      <c r="BD65" s="3">
        <v>40906.57</v>
      </c>
      <c r="BE65" s="3">
        <v>12465.769999999997</v>
      </c>
      <c r="BF65" s="3">
        <v>103115.92999999998</v>
      </c>
      <c r="BG65" s="3">
        <v>18116.59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5350</v>
      </c>
      <c r="BN65" s="3">
        <v>0</v>
      </c>
      <c r="BO65" s="3">
        <v>0</v>
      </c>
      <c r="BP65" s="3">
        <v>1</v>
      </c>
      <c r="BQ65" s="3">
        <v>0</v>
      </c>
      <c r="BR65" s="3">
        <v>3800</v>
      </c>
      <c r="BS65" s="3">
        <v>0</v>
      </c>
      <c r="BT65" s="3">
        <v>0</v>
      </c>
      <c r="BU65" s="3">
        <v>0</v>
      </c>
      <c r="BV65" s="3">
        <v>0</v>
      </c>
      <c r="BW65" s="3">
        <v>1691.76</v>
      </c>
      <c r="BX65" s="2">
        <v>0</v>
      </c>
      <c r="BY65" s="2">
        <v>0</v>
      </c>
      <c r="BZ65" s="2">
        <v>28183.18</v>
      </c>
      <c r="CA65" s="2">
        <v>34202.89</v>
      </c>
      <c r="CB65" s="2">
        <v>0</v>
      </c>
      <c r="CC65" s="2">
        <v>0</v>
      </c>
      <c r="CD65" s="2">
        <v>0</v>
      </c>
    </row>
    <row r="66" spans="1:82" ht="14.4" x14ac:dyDescent="0.3">
      <c r="A66" s="27">
        <v>2125</v>
      </c>
      <c r="B66" s="2" t="str">
        <f>_xlfn.XLOOKUP(A66,'Schools lookup'!A:A,'Schools lookup'!B:B)</f>
        <v>CIP2125</v>
      </c>
      <c r="C66" s="2" t="str">
        <f>_xlfn.XLOOKUP(A66,'Schools lookup'!A:A,'Schools lookup'!C:C)</f>
        <v>Marlpool Infant School</v>
      </c>
      <c r="D66" s="3">
        <v>32679.13</v>
      </c>
      <c r="E66" s="3">
        <v>0</v>
      </c>
      <c r="F66" s="3">
        <v>32917.440000000002</v>
      </c>
      <c r="G66" s="3">
        <v>327897.87</v>
      </c>
      <c r="H66" s="3">
        <v>0</v>
      </c>
      <c r="I66" s="3">
        <v>9615</v>
      </c>
      <c r="J66" s="3">
        <v>0</v>
      </c>
      <c r="K66" s="3">
        <v>15890</v>
      </c>
      <c r="L66" s="3">
        <v>7351.25</v>
      </c>
      <c r="M66" s="3">
        <v>0</v>
      </c>
      <c r="N66" s="3">
        <v>0</v>
      </c>
      <c r="O66" s="3">
        <v>3916.4599999999996</v>
      </c>
      <c r="P66" s="3">
        <v>0</v>
      </c>
      <c r="Q66" s="3">
        <v>693</v>
      </c>
      <c r="R66" s="3">
        <v>591.22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25012</v>
      </c>
      <c r="Z66" s="3">
        <v>221032.44</v>
      </c>
      <c r="AA66" s="3">
        <v>0</v>
      </c>
      <c r="AB66">
        <v>38251.899999999987</v>
      </c>
      <c r="AC66">
        <v>12747.609999999997</v>
      </c>
      <c r="AD66">
        <v>16653.64</v>
      </c>
      <c r="AE66">
        <v>0</v>
      </c>
      <c r="AF66">
        <v>9146.5999999999967</v>
      </c>
      <c r="AG66">
        <v>1426.23</v>
      </c>
      <c r="AH66">
        <v>897.98</v>
      </c>
      <c r="AI66">
        <v>3336.6</v>
      </c>
      <c r="AJ66">
        <v>743.78</v>
      </c>
      <c r="AK66">
        <v>7774.23</v>
      </c>
      <c r="AL66">
        <v>0</v>
      </c>
      <c r="AM66">
        <v>1629.0900000000001</v>
      </c>
      <c r="AN66">
        <v>1898.15</v>
      </c>
      <c r="AO66">
        <v>4331.1500000000005</v>
      </c>
      <c r="AP66">
        <v>2996.99</v>
      </c>
      <c r="AQ66">
        <v>2817.76</v>
      </c>
      <c r="AR66">
        <v>2398.9899999999998</v>
      </c>
      <c r="AS66">
        <v>1890.55</v>
      </c>
      <c r="AT66">
        <v>0</v>
      </c>
      <c r="AU66">
        <v>3418.75</v>
      </c>
      <c r="AV66">
        <v>0</v>
      </c>
      <c r="AW66">
        <v>4.5474735088646412E-13</v>
      </c>
      <c r="AX66">
        <v>2973.31</v>
      </c>
      <c r="AY66">
        <v>0</v>
      </c>
      <c r="AZ66">
        <v>0</v>
      </c>
      <c r="BA66">
        <v>6056.2599999999993</v>
      </c>
      <c r="BB66">
        <v>1230</v>
      </c>
      <c r="BC66" s="3">
        <v>84.4</v>
      </c>
      <c r="BD66" s="3">
        <v>28906.499999999989</v>
      </c>
      <c r="BE66" s="3">
        <v>0</v>
      </c>
      <c r="BF66" s="3">
        <v>28626.610000000004</v>
      </c>
      <c r="BG66" s="3">
        <v>12126.83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4551.25</v>
      </c>
      <c r="BN66" s="3">
        <v>0</v>
      </c>
      <c r="BO66" s="3">
        <v>0</v>
      </c>
      <c r="BP66" s="3">
        <v>1</v>
      </c>
      <c r="BQ66" s="3">
        <v>0</v>
      </c>
      <c r="BR66" s="3">
        <v>2243.29</v>
      </c>
      <c r="BS66" s="3">
        <v>0</v>
      </c>
      <c r="BT66" s="3">
        <v>0</v>
      </c>
      <c r="BU66" s="3">
        <v>0</v>
      </c>
      <c r="BV66" s="3">
        <v>0</v>
      </c>
      <c r="BW66" s="3">
        <v>3530.4799999999996</v>
      </c>
      <c r="BX66" s="2">
        <v>0</v>
      </c>
      <c r="BY66" s="2">
        <v>0</v>
      </c>
      <c r="BZ66" s="2">
        <v>10249.58</v>
      </c>
      <c r="CA66" s="2">
        <v>31694.92</v>
      </c>
      <c r="CB66" s="2">
        <v>0</v>
      </c>
      <c r="CC66" s="2">
        <v>0</v>
      </c>
      <c r="CD66" s="2">
        <v>0</v>
      </c>
    </row>
    <row r="67" spans="1:82" ht="14.4" x14ac:dyDescent="0.3">
      <c r="A67" s="27">
        <v>2126</v>
      </c>
      <c r="B67" s="2" t="str">
        <f>_xlfn.XLOOKUP(A67,'Schools lookup'!A:A,'Schools lookup'!B:B)</f>
        <v>CIP2126</v>
      </c>
      <c r="C67" s="2" t="str">
        <f>_xlfn.XLOOKUP(A67,'Schools lookup'!A:A,'Schools lookup'!C:C)</f>
        <v>Coppice Primary School</v>
      </c>
      <c r="D67" s="3">
        <v>230202.03</v>
      </c>
      <c r="E67" s="3">
        <v>5713.130000000001</v>
      </c>
      <c r="F67" s="3">
        <v>27769.96</v>
      </c>
      <c r="G67" s="3">
        <v>1243025.48</v>
      </c>
      <c r="H67" s="3">
        <v>0</v>
      </c>
      <c r="I67" s="3">
        <v>166675.35</v>
      </c>
      <c r="J67" s="3">
        <v>0</v>
      </c>
      <c r="K67" s="3">
        <v>124095.84</v>
      </c>
      <c r="L67" s="3">
        <v>32688.75</v>
      </c>
      <c r="M67" s="3">
        <v>0</v>
      </c>
      <c r="N67" s="3">
        <v>0</v>
      </c>
      <c r="O67" s="3">
        <v>2591.6599999999917</v>
      </c>
      <c r="P67" s="3">
        <v>19423.800000000003</v>
      </c>
      <c r="Q67" s="3">
        <v>1983.9000000000003</v>
      </c>
      <c r="R67" s="3">
        <v>4861.71</v>
      </c>
      <c r="S67" s="3">
        <v>11529.75</v>
      </c>
      <c r="T67" s="3">
        <v>0</v>
      </c>
      <c r="U67" s="3">
        <v>0</v>
      </c>
      <c r="V67" s="3">
        <v>0</v>
      </c>
      <c r="W67" s="3">
        <v>7861.2000000000007</v>
      </c>
      <c r="X67" s="3">
        <v>0</v>
      </c>
      <c r="Y67" s="3">
        <v>43163</v>
      </c>
      <c r="Z67" s="3">
        <v>719806.70999999973</v>
      </c>
      <c r="AA67" s="3">
        <v>1615.45</v>
      </c>
      <c r="AB67">
        <v>409306.06000000023</v>
      </c>
      <c r="AC67">
        <v>42925.569999999992</v>
      </c>
      <c r="AD67">
        <v>62832.56</v>
      </c>
      <c r="AE67">
        <v>242.29000000000002</v>
      </c>
      <c r="AF67">
        <v>44180.79</v>
      </c>
      <c r="AG67">
        <v>6907.0100000000011</v>
      </c>
      <c r="AH67">
        <v>2424.3000000000002</v>
      </c>
      <c r="AI67">
        <v>13421.560000000001</v>
      </c>
      <c r="AJ67">
        <v>5485.4500000000007</v>
      </c>
      <c r="AK67">
        <v>21328.690000000002</v>
      </c>
      <c r="AL67">
        <v>3117.31</v>
      </c>
      <c r="AM67">
        <v>8170.7199999999993</v>
      </c>
      <c r="AN67">
        <v>1026.73</v>
      </c>
      <c r="AO67">
        <v>23056.33</v>
      </c>
      <c r="AP67">
        <v>18837.25</v>
      </c>
      <c r="AQ67">
        <v>2432.2799999999993</v>
      </c>
      <c r="AR67">
        <v>32622.220000000038</v>
      </c>
      <c r="AS67">
        <v>0</v>
      </c>
      <c r="AT67">
        <v>0</v>
      </c>
      <c r="AU67">
        <v>2261.04</v>
      </c>
      <c r="AV67">
        <v>0</v>
      </c>
      <c r="AW67">
        <v>6250.7</v>
      </c>
      <c r="AX67">
        <v>3508.26</v>
      </c>
      <c r="AY67">
        <v>8224.2000000000007</v>
      </c>
      <c r="AZ67">
        <v>0</v>
      </c>
      <c r="BA67">
        <v>19642.260000000024</v>
      </c>
      <c r="BB67">
        <v>6577.75</v>
      </c>
      <c r="BC67" s="3">
        <v>4638.67</v>
      </c>
      <c r="BD67" s="3">
        <v>86750.96</v>
      </c>
      <c r="BE67" s="3">
        <v>13236.219999999992</v>
      </c>
      <c r="BF67" s="3">
        <v>31676.890000000021</v>
      </c>
      <c r="BG67" s="3">
        <v>24531.63</v>
      </c>
      <c r="BH67" s="3">
        <v>0</v>
      </c>
      <c r="BI67" s="3">
        <v>0</v>
      </c>
      <c r="BJ67" s="3">
        <v>0</v>
      </c>
      <c r="BK67" s="3">
        <v>0</v>
      </c>
      <c r="BL67" s="3">
        <v>2065.7399999999998</v>
      </c>
      <c r="BM67" s="3">
        <v>6553.75</v>
      </c>
      <c r="BN67" s="3">
        <v>0</v>
      </c>
      <c r="BO67" s="3">
        <v>0</v>
      </c>
      <c r="BP67" s="3">
        <v>1</v>
      </c>
      <c r="BQ67" s="3">
        <v>0</v>
      </c>
      <c r="BR67" s="3">
        <v>0</v>
      </c>
      <c r="BS67" s="3">
        <v>22459.260000000002</v>
      </c>
      <c r="BT67" s="3">
        <v>0</v>
      </c>
      <c r="BU67" s="3">
        <v>0</v>
      </c>
      <c r="BV67" s="3">
        <v>0</v>
      </c>
      <c r="BW67" s="3">
        <v>0</v>
      </c>
      <c r="BX67" s="2">
        <v>0</v>
      </c>
      <c r="BY67" s="2">
        <v>0</v>
      </c>
      <c r="BZ67" s="2">
        <v>253203.41</v>
      </c>
      <c r="CA67" s="2">
        <v>11864.45</v>
      </c>
      <c r="CB67" s="2">
        <v>0</v>
      </c>
      <c r="CC67" s="2">
        <v>11508.590000000002</v>
      </c>
      <c r="CD67" s="2">
        <v>0</v>
      </c>
    </row>
    <row r="68" spans="1:82" ht="14.4" x14ac:dyDescent="0.3">
      <c r="A68" s="27">
        <v>2131</v>
      </c>
      <c r="B68" s="2" t="str">
        <f>_xlfn.XLOOKUP(A68,'Schools lookup'!A:A,'Schools lookup'!B:B)</f>
        <v>CIP2131</v>
      </c>
      <c r="C68" s="2" t="str">
        <f>_xlfn.XLOOKUP(A68,'Schools lookup'!A:A,'Schools lookup'!C:C)</f>
        <v>Penny Acres Primary School</v>
      </c>
      <c r="D68" s="3">
        <v>38040.19</v>
      </c>
      <c r="E68" s="3">
        <v>-8356.39</v>
      </c>
      <c r="F68" s="3">
        <v>5421.94</v>
      </c>
      <c r="G68" s="3">
        <v>423168.60000000003</v>
      </c>
      <c r="H68" s="3">
        <v>0</v>
      </c>
      <c r="I68" s="3">
        <v>5608.75</v>
      </c>
      <c r="J68" s="3">
        <v>0</v>
      </c>
      <c r="K68" s="3">
        <v>10360</v>
      </c>
      <c r="L68" s="3">
        <v>8600.75</v>
      </c>
      <c r="M68" s="3">
        <v>5080</v>
      </c>
      <c r="N68" s="3">
        <v>0</v>
      </c>
      <c r="O68" s="3">
        <v>64832.509999999995</v>
      </c>
      <c r="P68" s="3">
        <v>12221.179999999998</v>
      </c>
      <c r="Q68" s="3">
        <v>333.84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1500</v>
      </c>
      <c r="X68" s="3">
        <v>0</v>
      </c>
      <c r="Y68" s="3">
        <v>27830</v>
      </c>
      <c r="Z68" s="3">
        <v>238283.36999999997</v>
      </c>
      <c r="AA68" s="3">
        <v>3362.0699999999993</v>
      </c>
      <c r="AB68">
        <v>73788.790000000023</v>
      </c>
      <c r="AC68">
        <v>0</v>
      </c>
      <c r="AD68">
        <v>21991.560000000019</v>
      </c>
      <c r="AE68">
        <v>70.88000000000001</v>
      </c>
      <c r="AF68">
        <v>11247.920000000002</v>
      </c>
      <c r="AG68">
        <v>2223.3000000000002</v>
      </c>
      <c r="AH68">
        <v>121</v>
      </c>
      <c r="AI68">
        <v>4396.01</v>
      </c>
      <c r="AJ68">
        <v>1331.18</v>
      </c>
      <c r="AK68">
        <v>11892.16</v>
      </c>
      <c r="AL68">
        <v>965</v>
      </c>
      <c r="AM68">
        <v>17546.5</v>
      </c>
      <c r="AN68">
        <v>1965.6399999999999</v>
      </c>
      <c r="AO68">
        <v>6832.579999999999</v>
      </c>
      <c r="AP68">
        <v>4264.95</v>
      </c>
      <c r="AQ68">
        <v>1947.4900000000002</v>
      </c>
      <c r="AR68">
        <v>41702.390000000014</v>
      </c>
      <c r="AS68">
        <v>1791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8730.7200000000012</v>
      </c>
      <c r="AZ68">
        <v>0</v>
      </c>
      <c r="BA68">
        <v>10318.320000000002</v>
      </c>
      <c r="BB68">
        <v>2006.6399999999999</v>
      </c>
      <c r="BC68" s="3">
        <v>31541.279999999999</v>
      </c>
      <c r="BD68" s="3">
        <v>31580.749999999993</v>
      </c>
      <c r="BE68" s="3">
        <v>11391.429999999998</v>
      </c>
      <c r="BF68" s="3">
        <v>4591.67</v>
      </c>
      <c r="BG68" s="3">
        <v>11949.19</v>
      </c>
      <c r="BH68" s="3">
        <v>0</v>
      </c>
      <c r="BI68" s="3">
        <v>0</v>
      </c>
      <c r="BJ68" s="3">
        <v>0</v>
      </c>
      <c r="BK68" s="3">
        <v>5218.7099999999991</v>
      </c>
      <c r="BL68" s="3">
        <v>0</v>
      </c>
      <c r="BM68" s="3">
        <v>4618.75</v>
      </c>
      <c r="BN68" s="3">
        <v>0</v>
      </c>
      <c r="BO68" s="3">
        <v>0</v>
      </c>
      <c r="BP68" s="3">
        <v>1</v>
      </c>
      <c r="BQ68" s="3">
        <v>0</v>
      </c>
      <c r="BR68" s="3">
        <v>4466.28</v>
      </c>
      <c r="BS68" s="3">
        <v>1351.97</v>
      </c>
      <c r="BT68" s="3">
        <v>0</v>
      </c>
      <c r="BU68" s="3">
        <v>0</v>
      </c>
      <c r="BV68" s="3">
        <v>0</v>
      </c>
      <c r="BW68" s="3">
        <v>0</v>
      </c>
      <c r="BX68" s="2">
        <v>0</v>
      </c>
      <c r="BY68" s="2">
        <v>0</v>
      </c>
      <c r="BZ68" s="2">
        <v>38242.03</v>
      </c>
      <c r="CA68" s="2">
        <v>4222.4399999999996</v>
      </c>
      <c r="CB68" s="2">
        <v>0</v>
      </c>
      <c r="CC68" s="2">
        <v>-12075.099999999999</v>
      </c>
      <c r="CD68" s="2">
        <v>0</v>
      </c>
    </row>
    <row r="69" spans="1:82" ht="14.4" x14ac:dyDescent="0.3">
      <c r="A69" s="27">
        <v>2132</v>
      </c>
      <c r="B69" s="2" t="str">
        <f>_xlfn.XLOOKUP(A69,'Schools lookup'!A:A,'Schools lookup'!B:B)</f>
        <v>CIP2132</v>
      </c>
      <c r="C69" s="2" t="str">
        <f>_xlfn.XLOOKUP(A69,'Schools lookup'!A:A,'Schools lookup'!C:C)</f>
        <v>Hope Primary School</v>
      </c>
      <c r="D69" s="3">
        <v>-8084.28</v>
      </c>
      <c r="E69" s="3">
        <v>0</v>
      </c>
      <c r="F69" s="3">
        <v>10703.8</v>
      </c>
      <c r="G69" s="3">
        <v>377282.4</v>
      </c>
      <c r="H69" s="3">
        <v>0</v>
      </c>
      <c r="I69" s="3">
        <v>33583.89</v>
      </c>
      <c r="J69" s="3">
        <v>0</v>
      </c>
      <c r="K69" s="3">
        <v>9970</v>
      </c>
      <c r="L69" s="3">
        <v>9698.75</v>
      </c>
      <c r="M69" s="3">
        <v>0</v>
      </c>
      <c r="N69" s="3">
        <v>0</v>
      </c>
      <c r="O69" s="3">
        <v>30534.399999999998</v>
      </c>
      <c r="P69" s="3">
        <v>7020.2500000000009</v>
      </c>
      <c r="Q69" s="3">
        <v>8093.3</v>
      </c>
      <c r="R69" s="3">
        <v>0</v>
      </c>
      <c r="S69" s="3">
        <v>360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26394</v>
      </c>
      <c r="Z69" s="3">
        <v>212340.55</v>
      </c>
      <c r="AA69" s="3">
        <v>16033.189999999995</v>
      </c>
      <c r="AB69">
        <v>134269.73999999996</v>
      </c>
      <c r="AC69">
        <v>0</v>
      </c>
      <c r="AD69">
        <v>17180.169999999998</v>
      </c>
      <c r="AE69">
        <v>0</v>
      </c>
      <c r="AF69">
        <v>3307.1699999999996</v>
      </c>
      <c r="AG69">
        <v>2191.87</v>
      </c>
      <c r="AH69">
        <v>1627.5</v>
      </c>
      <c r="AI69">
        <v>4755.3</v>
      </c>
      <c r="AJ69">
        <v>411.76</v>
      </c>
      <c r="AK69">
        <v>5929.3200000000006</v>
      </c>
      <c r="AL69">
        <v>2309.58</v>
      </c>
      <c r="AM69">
        <v>7303.9699999999993</v>
      </c>
      <c r="AN69">
        <v>2766.68</v>
      </c>
      <c r="AO69">
        <v>11271.87</v>
      </c>
      <c r="AP69">
        <v>4437.51</v>
      </c>
      <c r="AQ69">
        <v>2610.5</v>
      </c>
      <c r="AR69">
        <v>39567.759999999995</v>
      </c>
      <c r="AS69">
        <v>2799.73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3105.9500000000012</v>
      </c>
      <c r="BB69">
        <v>1691.25</v>
      </c>
      <c r="BC69" s="3">
        <v>1600.5</v>
      </c>
      <c r="BD69" s="3">
        <v>26351.599999999991</v>
      </c>
      <c r="BE69" s="3">
        <v>439.32</v>
      </c>
      <c r="BF69" s="3">
        <v>3612.4700000000003</v>
      </c>
      <c r="BG69" s="3">
        <v>12274.989999999994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4596.25</v>
      </c>
      <c r="BN69" s="3">
        <v>0</v>
      </c>
      <c r="BO69" s="3">
        <v>0</v>
      </c>
      <c r="BP69" s="3">
        <v>1</v>
      </c>
      <c r="BQ69" s="3">
        <v>0</v>
      </c>
      <c r="BR69" s="3">
        <v>5935.71</v>
      </c>
      <c r="BS69" s="3">
        <v>6332.42</v>
      </c>
      <c r="BT69" s="3">
        <v>0</v>
      </c>
      <c r="BU69" s="3">
        <v>0</v>
      </c>
      <c r="BV69" s="3">
        <v>0</v>
      </c>
      <c r="BW69" s="3">
        <v>0</v>
      </c>
      <c r="BX69" s="2">
        <v>0</v>
      </c>
      <c r="BY69" s="2">
        <v>0</v>
      </c>
      <c r="BZ69" s="2">
        <v>-25337.54</v>
      </c>
      <c r="CA69" s="2">
        <v>3031.92</v>
      </c>
      <c r="CB69" s="2">
        <v>0</v>
      </c>
      <c r="CC69" s="2">
        <v>0</v>
      </c>
      <c r="CD69" s="2">
        <v>0</v>
      </c>
    </row>
    <row r="70" spans="1:82" ht="14.4" x14ac:dyDescent="0.3">
      <c r="A70" s="27">
        <v>2138</v>
      </c>
      <c r="B70" s="2" t="str">
        <f>_xlfn.XLOOKUP(A70,'Schools lookup'!A:A,'Schools lookup'!B:B)</f>
        <v>CIP2138</v>
      </c>
      <c r="C70" s="2" t="str">
        <f>_xlfn.XLOOKUP(A70,'Schools lookup'!A:A,'Schools lookup'!C:C)</f>
        <v>Cotmanhay Junior School</v>
      </c>
      <c r="D70" s="3">
        <v>101384.49</v>
      </c>
      <c r="E70" s="3">
        <v>4507.6099999999997</v>
      </c>
      <c r="F70" s="3">
        <v>-8017.95</v>
      </c>
      <c r="G70" s="3">
        <v>1846191.79</v>
      </c>
      <c r="H70" s="3">
        <v>0</v>
      </c>
      <c r="I70" s="3">
        <v>158259.21</v>
      </c>
      <c r="J70" s="3">
        <v>0</v>
      </c>
      <c r="K70" s="3">
        <v>318435</v>
      </c>
      <c r="L70" s="3">
        <v>56844.81</v>
      </c>
      <c r="M70" s="3">
        <v>1125</v>
      </c>
      <c r="N70" s="3">
        <v>0</v>
      </c>
      <c r="O70" s="3">
        <v>20304.2</v>
      </c>
      <c r="P70" s="3">
        <v>18857.190000000002</v>
      </c>
      <c r="Q70" s="3">
        <v>6403.23</v>
      </c>
      <c r="R70" s="3">
        <v>0</v>
      </c>
      <c r="S70" s="3">
        <v>6889</v>
      </c>
      <c r="T70" s="3">
        <v>0</v>
      </c>
      <c r="U70" s="3">
        <v>0</v>
      </c>
      <c r="V70" s="3">
        <v>0</v>
      </c>
      <c r="W70" s="3">
        <v>3272.32</v>
      </c>
      <c r="X70" s="3">
        <v>0</v>
      </c>
      <c r="Y70" s="3">
        <v>19030</v>
      </c>
      <c r="Z70" s="3">
        <v>1229120.4599999997</v>
      </c>
      <c r="AA70" s="3">
        <v>34798.780000000013</v>
      </c>
      <c r="AB70">
        <v>459682.89999999985</v>
      </c>
      <c r="AC70">
        <v>74337.039999999994</v>
      </c>
      <c r="AD70">
        <v>88826.87</v>
      </c>
      <c r="AE70">
        <v>1730.1599999999999</v>
      </c>
      <c r="AF70">
        <v>21858.89</v>
      </c>
      <c r="AG70">
        <v>10174.34</v>
      </c>
      <c r="AH70">
        <v>5020.7</v>
      </c>
      <c r="AI70">
        <v>23580.850000000002</v>
      </c>
      <c r="AJ70">
        <v>2260.92</v>
      </c>
      <c r="AK70">
        <v>47602.799999999988</v>
      </c>
      <c r="AL70">
        <v>4471.3599999999988</v>
      </c>
      <c r="AM70">
        <v>6260.3999999999987</v>
      </c>
      <c r="AN70">
        <v>11790.510000000004</v>
      </c>
      <c r="AO70">
        <v>46904.950000000004</v>
      </c>
      <c r="AP70">
        <v>11477</v>
      </c>
      <c r="AQ70">
        <v>5382.0700000000024</v>
      </c>
      <c r="AR70">
        <v>83970.670000000013</v>
      </c>
      <c r="AS70">
        <v>4034.38</v>
      </c>
      <c r="AT70">
        <v>0</v>
      </c>
      <c r="AU70">
        <v>11420.11</v>
      </c>
      <c r="AV70">
        <v>0</v>
      </c>
      <c r="AW70">
        <v>25216.23</v>
      </c>
      <c r="AX70">
        <v>67.91</v>
      </c>
      <c r="AY70">
        <v>8080</v>
      </c>
      <c r="AZ70">
        <v>0</v>
      </c>
      <c r="BA70">
        <v>11755.429999999977</v>
      </c>
      <c r="BB70">
        <v>9444</v>
      </c>
      <c r="BC70" s="3">
        <v>25455.510000000002</v>
      </c>
      <c r="BD70" s="3">
        <v>93186.900000000038</v>
      </c>
      <c r="BE70" s="3">
        <v>33090.660000000003</v>
      </c>
      <c r="BF70" s="3">
        <v>42787.650000000009</v>
      </c>
      <c r="BG70" s="3">
        <v>27380.3</v>
      </c>
      <c r="BH70" s="3">
        <v>0</v>
      </c>
      <c r="BI70" s="3">
        <v>0</v>
      </c>
      <c r="BJ70" s="3">
        <v>0</v>
      </c>
      <c r="BK70" s="3">
        <v>6373.75</v>
      </c>
      <c r="BL70" s="3">
        <v>0</v>
      </c>
      <c r="BM70" s="3">
        <v>7330</v>
      </c>
      <c r="BN70" s="3">
        <v>0</v>
      </c>
      <c r="BO70" s="3">
        <v>0</v>
      </c>
      <c r="BP70" s="3">
        <v>1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22172.340000000004</v>
      </c>
      <c r="BX70" s="2">
        <v>0</v>
      </c>
      <c r="BY70" s="2">
        <v>0</v>
      </c>
      <c r="BZ70" s="2">
        <v>92553.170000000013</v>
      </c>
      <c r="CA70" s="2">
        <v>0</v>
      </c>
      <c r="CB70" s="2">
        <v>-22860.29</v>
      </c>
      <c r="CC70" s="2">
        <v>1406.1800000000003</v>
      </c>
      <c r="CD70" s="2">
        <v>0</v>
      </c>
    </row>
    <row r="71" spans="1:82" ht="14.4" x14ac:dyDescent="0.3">
      <c r="A71" s="27">
        <v>2139</v>
      </c>
      <c r="B71" s="2" t="str">
        <f>_xlfn.XLOOKUP(A71,'Schools lookup'!A:A,'Schools lookup'!B:B)</f>
        <v>CIP2139</v>
      </c>
      <c r="C71" s="2" t="str">
        <f>_xlfn.XLOOKUP(A71,'Schools lookup'!A:A,'Schools lookup'!C:C)</f>
        <v>Cotmanhay Infant School</v>
      </c>
      <c r="D71" s="21">
        <v>316265.95</v>
      </c>
      <c r="E71" s="21">
        <v>-129115.54</v>
      </c>
      <c r="F71" s="21">
        <v>10253.200000000001</v>
      </c>
      <c r="G71" s="21">
        <v>1548165.53</v>
      </c>
      <c r="H71" s="21">
        <v>0</v>
      </c>
      <c r="I71" s="21">
        <v>60929.210000000006</v>
      </c>
      <c r="J71" s="21">
        <v>0</v>
      </c>
      <c r="K71" s="21">
        <v>229809.74000000002</v>
      </c>
      <c r="L71" s="21">
        <v>37151.699999999997</v>
      </c>
      <c r="M71" s="21">
        <v>0</v>
      </c>
      <c r="N71" s="21">
        <v>0</v>
      </c>
      <c r="O71" s="21">
        <v>14043.010000000002</v>
      </c>
      <c r="P71" s="21">
        <v>7.1</v>
      </c>
      <c r="Q71" s="21">
        <v>1193.68</v>
      </c>
      <c r="R71" s="21">
        <v>0</v>
      </c>
      <c r="S71" s="21">
        <v>2035</v>
      </c>
      <c r="T71" s="3">
        <v>0</v>
      </c>
      <c r="U71" s="3">
        <v>0</v>
      </c>
      <c r="V71" s="3">
        <v>0</v>
      </c>
      <c r="W71" s="21">
        <v>0</v>
      </c>
      <c r="X71" s="21">
        <v>0</v>
      </c>
      <c r="Y71" s="21">
        <v>40520</v>
      </c>
      <c r="Z71" s="21">
        <v>836126.12000000023</v>
      </c>
      <c r="AA71" s="21">
        <v>2688.01</v>
      </c>
      <c r="AB71">
        <v>546162.35000000009</v>
      </c>
      <c r="AC71">
        <v>70135.53</v>
      </c>
      <c r="AD71">
        <v>73044.220000000016</v>
      </c>
      <c r="AE71">
        <v>0</v>
      </c>
      <c r="AF71">
        <v>46496.34</v>
      </c>
      <c r="AG71">
        <v>7903.51</v>
      </c>
      <c r="AH71">
        <v>3869.2000000000003</v>
      </c>
      <c r="AI71">
        <v>14429.09</v>
      </c>
      <c r="AJ71">
        <v>3308.35</v>
      </c>
      <c r="AK71">
        <v>33658.520000000004</v>
      </c>
      <c r="AL71">
        <v>1161.6600000000001</v>
      </c>
      <c r="AM71">
        <v>5900.7499999999973</v>
      </c>
      <c r="AN71">
        <v>10225.209999999999</v>
      </c>
      <c r="AO71">
        <v>42144.27</v>
      </c>
      <c r="AP71">
        <v>13872.2</v>
      </c>
      <c r="AQ71">
        <v>7315.9399999999978</v>
      </c>
      <c r="AR71">
        <v>39935.209999999934</v>
      </c>
      <c r="AS71">
        <v>1971</v>
      </c>
      <c r="AT71">
        <v>0</v>
      </c>
      <c r="AU71">
        <v>6393.2400000000007</v>
      </c>
      <c r="AV71">
        <v>0</v>
      </c>
      <c r="AW71">
        <v>17979.95</v>
      </c>
      <c r="AX71">
        <v>8517.7400000000016</v>
      </c>
      <c r="AY71">
        <v>0</v>
      </c>
      <c r="AZ71">
        <v>0</v>
      </c>
      <c r="BA71">
        <v>4261.28</v>
      </c>
      <c r="BB71">
        <v>5723.25</v>
      </c>
      <c r="BC71" s="21">
        <v>2449.0299999999997</v>
      </c>
      <c r="BD71" s="21">
        <v>82497.530000000013</v>
      </c>
      <c r="BE71" s="21">
        <v>8780</v>
      </c>
      <c r="BF71" s="21">
        <v>13323.47</v>
      </c>
      <c r="BG71" s="21">
        <v>35051.950000000004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3">
        <v>6702.25</v>
      </c>
      <c r="BN71" s="21">
        <v>0</v>
      </c>
      <c r="BO71" s="21">
        <v>0</v>
      </c>
      <c r="BP71" s="21">
        <v>1</v>
      </c>
      <c r="BQ71" s="21">
        <v>0</v>
      </c>
      <c r="BR71" s="3">
        <v>15691.3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20">
        <v>0</v>
      </c>
      <c r="BY71" s="20">
        <v>0</v>
      </c>
      <c r="BZ71" s="2">
        <v>304796</v>
      </c>
      <c r="CA71" s="2">
        <v>1264.1500000000001</v>
      </c>
      <c r="CB71" s="2">
        <v>0</v>
      </c>
      <c r="CC71" s="2">
        <v>-129115.54</v>
      </c>
      <c r="CD71" s="2">
        <v>0</v>
      </c>
    </row>
    <row r="72" spans="1:82" s="20" customFormat="1" ht="14.4" x14ac:dyDescent="0.3">
      <c r="A72" s="27">
        <v>2141</v>
      </c>
      <c r="B72" s="2" t="str">
        <f>_xlfn.XLOOKUP(A72,'Schools lookup'!A:A,'Schools lookup'!B:B)</f>
        <v>CIP2141</v>
      </c>
      <c r="C72" s="2" t="str">
        <f>_xlfn.XLOOKUP(A72,'Schools lookup'!A:A,'Schools lookup'!C:C)</f>
        <v>Granby Junior School</v>
      </c>
      <c r="D72" s="3">
        <v>171685.48</v>
      </c>
      <c r="E72" s="3">
        <v>-77247.13</v>
      </c>
      <c r="F72" s="3">
        <v>10566.84</v>
      </c>
      <c r="G72" s="3">
        <v>1653213.99</v>
      </c>
      <c r="H72" s="3">
        <v>0</v>
      </c>
      <c r="I72" s="3">
        <v>23971.449999999997</v>
      </c>
      <c r="J72" s="3">
        <v>0</v>
      </c>
      <c r="K72" s="3">
        <v>169705</v>
      </c>
      <c r="L72" s="3">
        <v>36517</v>
      </c>
      <c r="M72" s="3">
        <v>0</v>
      </c>
      <c r="N72" s="3">
        <v>0</v>
      </c>
      <c r="O72" s="3">
        <v>30423.66</v>
      </c>
      <c r="P72" s="3">
        <v>38287.070000000007</v>
      </c>
      <c r="Q72" s="3">
        <v>2395.25</v>
      </c>
      <c r="R72" s="3">
        <v>0</v>
      </c>
      <c r="S72" s="3">
        <v>6746.75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19166</v>
      </c>
      <c r="Z72" s="3">
        <v>882358.26999999979</v>
      </c>
      <c r="AA72" s="3">
        <v>1833.8300000000002</v>
      </c>
      <c r="AB72">
        <v>292855.03999999998</v>
      </c>
      <c r="AC72">
        <v>48050.720000000008</v>
      </c>
      <c r="AD72">
        <v>135930.52999999997</v>
      </c>
      <c r="AE72">
        <v>0</v>
      </c>
      <c r="AF72">
        <v>33238.320000000007</v>
      </c>
      <c r="AG72">
        <v>6887.4199999999992</v>
      </c>
      <c r="AH72">
        <v>6111.5</v>
      </c>
      <c r="AI72">
        <v>21816.800000000003</v>
      </c>
      <c r="AJ72">
        <v>2380.71</v>
      </c>
      <c r="AK72">
        <v>18588.340000000004</v>
      </c>
      <c r="AL72">
        <v>1402.4299999999998</v>
      </c>
      <c r="AM72">
        <v>11049.090000000002</v>
      </c>
      <c r="AN72">
        <v>6996.42</v>
      </c>
      <c r="AO72">
        <v>35155.69</v>
      </c>
      <c r="AP72">
        <v>23577.75</v>
      </c>
      <c r="AQ72">
        <v>32542.940000000006</v>
      </c>
      <c r="AR72">
        <v>68061.11</v>
      </c>
      <c r="AS72">
        <v>2142.8000000000002</v>
      </c>
      <c r="AT72">
        <v>0</v>
      </c>
      <c r="AU72">
        <v>16037.139999999998</v>
      </c>
      <c r="AV72">
        <v>0</v>
      </c>
      <c r="AW72">
        <v>1506.95</v>
      </c>
      <c r="AX72">
        <v>214.95</v>
      </c>
      <c r="AY72">
        <v>0</v>
      </c>
      <c r="AZ72">
        <v>0</v>
      </c>
      <c r="BA72">
        <v>13806.91</v>
      </c>
      <c r="BB72">
        <v>9778.5</v>
      </c>
      <c r="BC72" s="3">
        <v>10809.04</v>
      </c>
      <c r="BD72" s="3">
        <v>96302.069999999992</v>
      </c>
      <c r="BE72" s="3">
        <v>91169.720000000016</v>
      </c>
      <c r="BF72" s="3">
        <v>22232.37</v>
      </c>
      <c r="BG72" s="3">
        <v>37948.490000000049</v>
      </c>
      <c r="BH72" s="3">
        <v>0</v>
      </c>
      <c r="BI72" s="3">
        <v>0</v>
      </c>
      <c r="BJ72" s="3">
        <v>0</v>
      </c>
      <c r="BK72" s="3">
        <v>13524.109999999999</v>
      </c>
      <c r="BL72" s="3">
        <v>1438.8500000000001</v>
      </c>
      <c r="BM72" s="3">
        <v>7555</v>
      </c>
      <c r="BN72" s="3">
        <v>0</v>
      </c>
      <c r="BO72" s="3">
        <v>0</v>
      </c>
      <c r="BP72" s="3">
        <v>1</v>
      </c>
      <c r="BQ72" s="3">
        <v>0</v>
      </c>
      <c r="BR72" s="3">
        <v>16321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2">
        <v>0</v>
      </c>
      <c r="BY72" s="2">
        <v>0</v>
      </c>
      <c r="BZ72" s="20">
        <v>221325.80000000002</v>
      </c>
      <c r="CA72" s="20">
        <v>1800.84</v>
      </c>
      <c r="CB72" s="20">
        <v>0</v>
      </c>
      <c r="CC72" s="20">
        <v>-92210.090000000011</v>
      </c>
      <c r="CD72" s="20">
        <v>0</v>
      </c>
    </row>
    <row r="73" spans="1:82" ht="14.4" x14ac:dyDescent="0.3">
      <c r="A73" s="27">
        <v>2142</v>
      </c>
      <c r="B73" s="2" t="str">
        <f>_xlfn.XLOOKUP(A73,'Schools lookup'!A:A,'Schools lookup'!B:B)</f>
        <v>CIP2142</v>
      </c>
      <c r="C73" s="2" t="str">
        <f>_xlfn.XLOOKUP(A73,'Schools lookup'!A:A,'Schools lookup'!C:C)</f>
        <v>Hallam Fields Junior School</v>
      </c>
      <c r="D73" s="3">
        <v>267417.96000000002</v>
      </c>
      <c r="E73" s="3">
        <v>0</v>
      </c>
      <c r="F73" s="3">
        <v>12586.46</v>
      </c>
      <c r="G73" s="3">
        <v>1202657.46</v>
      </c>
      <c r="H73" s="3">
        <v>0</v>
      </c>
      <c r="I73" s="3">
        <v>127545.79999999999</v>
      </c>
      <c r="J73" s="3">
        <v>0</v>
      </c>
      <c r="K73" s="3">
        <v>113385</v>
      </c>
      <c r="L73" s="3">
        <v>26082.39</v>
      </c>
      <c r="M73" s="3">
        <v>0</v>
      </c>
      <c r="N73" s="3">
        <v>0</v>
      </c>
      <c r="O73" s="3">
        <v>16763.93</v>
      </c>
      <c r="P73" s="3">
        <v>29015.689999999988</v>
      </c>
      <c r="Q73" s="3">
        <v>9697.1</v>
      </c>
      <c r="R73" s="3">
        <v>0</v>
      </c>
      <c r="S73" s="3">
        <v>11243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18186</v>
      </c>
      <c r="Z73" s="3">
        <v>795935.66999999993</v>
      </c>
      <c r="AA73" s="3">
        <v>10239.530000000002</v>
      </c>
      <c r="AB73">
        <v>234054.11</v>
      </c>
      <c r="AC73">
        <v>0</v>
      </c>
      <c r="AD73">
        <v>86010.700000000012</v>
      </c>
      <c r="AE73">
        <v>0</v>
      </c>
      <c r="AF73">
        <v>35134.55999999999</v>
      </c>
      <c r="AG73">
        <v>5707.2799999999988</v>
      </c>
      <c r="AH73">
        <v>3359</v>
      </c>
      <c r="AI73">
        <v>15692.8</v>
      </c>
      <c r="AJ73">
        <v>1669.49</v>
      </c>
      <c r="AK73">
        <v>46592.020000000011</v>
      </c>
      <c r="AL73">
        <v>6058.48</v>
      </c>
      <c r="AM73">
        <v>53088.770000000026</v>
      </c>
      <c r="AN73">
        <v>3388.64</v>
      </c>
      <c r="AO73">
        <v>24158.269999999997</v>
      </c>
      <c r="AP73">
        <v>23453</v>
      </c>
      <c r="AQ73">
        <v>5171.26</v>
      </c>
      <c r="AR73">
        <v>27195.03999999999</v>
      </c>
      <c r="AS73">
        <v>2826.34</v>
      </c>
      <c r="AT73">
        <v>0</v>
      </c>
      <c r="AU73">
        <v>9795.89</v>
      </c>
      <c r="AV73">
        <v>0</v>
      </c>
      <c r="AW73">
        <v>3142.51</v>
      </c>
      <c r="AX73">
        <v>4379.7400000000007</v>
      </c>
      <c r="AY73">
        <v>0</v>
      </c>
      <c r="AZ73">
        <v>0</v>
      </c>
      <c r="BA73">
        <v>14665.390000000003</v>
      </c>
      <c r="BB73">
        <v>6857.25</v>
      </c>
      <c r="BC73" s="3">
        <v>10251.74</v>
      </c>
      <c r="BD73" s="3">
        <v>63479.920000000006</v>
      </c>
      <c r="BE73" s="3">
        <v>15799.6</v>
      </c>
      <c r="BF73" s="3">
        <v>66021.110000000015</v>
      </c>
      <c r="BG73" s="3">
        <v>27688.209999999992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6486.25</v>
      </c>
      <c r="BN73" s="3">
        <v>0</v>
      </c>
      <c r="BO73" s="3">
        <v>0</v>
      </c>
      <c r="BP73" s="3">
        <v>1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2">
        <v>0</v>
      </c>
      <c r="BY73" s="2">
        <v>0</v>
      </c>
      <c r="BZ73" s="2">
        <v>220178.01</v>
      </c>
      <c r="CA73" s="2">
        <v>19072.71</v>
      </c>
      <c r="CB73" s="2">
        <v>0</v>
      </c>
      <c r="CC73" s="2">
        <v>0</v>
      </c>
      <c r="CD73" s="2">
        <v>0</v>
      </c>
    </row>
    <row r="74" spans="1:82" ht="14.4" x14ac:dyDescent="0.3">
      <c r="A74" s="27">
        <v>2146</v>
      </c>
      <c r="B74" s="2" t="str">
        <f>_xlfn.XLOOKUP(A74,'Schools lookup'!A:A,'Schools lookup'!B:B)</f>
        <v>CIP2146</v>
      </c>
      <c r="C74" s="2" t="str">
        <f>_xlfn.XLOOKUP(A74,'Schools lookup'!A:A,'Schools lookup'!C:C)</f>
        <v>Charlotte Nursery and Infant School</v>
      </c>
      <c r="D74" s="3">
        <v>96825.06</v>
      </c>
      <c r="E74" s="3">
        <v>-30599.5</v>
      </c>
      <c r="F74" s="3">
        <v>12640.17</v>
      </c>
      <c r="G74" s="3">
        <v>1533827.54</v>
      </c>
      <c r="H74" s="3">
        <v>0</v>
      </c>
      <c r="I74" s="3">
        <v>54395.259999999995</v>
      </c>
      <c r="J74" s="3">
        <v>0</v>
      </c>
      <c r="K74" s="3">
        <v>130622.2</v>
      </c>
      <c r="L74" s="3">
        <v>39633.85</v>
      </c>
      <c r="M74" s="3">
        <v>0</v>
      </c>
      <c r="N74" s="3">
        <v>64</v>
      </c>
      <c r="O74" s="3">
        <v>20864.29</v>
      </c>
      <c r="P74" s="3">
        <v>102.03</v>
      </c>
      <c r="Q74" s="3">
        <v>0</v>
      </c>
      <c r="R74" s="3">
        <v>0</v>
      </c>
      <c r="S74" s="3">
        <v>8635.34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92883</v>
      </c>
      <c r="Z74" s="3">
        <v>870482.57999999984</v>
      </c>
      <c r="AA74" s="3">
        <v>0</v>
      </c>
      <c r="AB74">
        <v>413508.07999999984</v>
      </c>
      <c r="AC74">
        <v>36649.399999999994</v>
      </c>
      <c r="AD74">
        <v>73038.180000000022</v>
      </c>
      <c r="AE74">
        <v>0</v>
      </c>
      <c r="AF74">
        <v>57230.659999999989</v>
      </c>
      <c r="AG74">
        <v>7618.5900000000011</v>
      </c>
      <c r="AH74">
        <v>8296.7999999999993</v>
      </c>
      <c r="AI74">
        <v>3350.74</v>
      </c>
      <c r="AJ74">
        <v>1804.25</v>
      </c>
      <c r="AK74">
        <v>24159.090000000004</v>
      </c>
      <c r="AL74">
        <v>7795</v>
      </c>
      <c r="AM74">
        <v>47268.520000000004</v>
      </c>
      <c r="AN74">
        <v>17904.79</v>
      </c>
      <c r="AO74">
        <v>6762.7400000000007</v>
      </c>
      <c r="AP74">
        <v>21457</v>
      </c>
      <c r="AQ74">
        <v>10928.649999999998</v>
      </c>
      <c r="AR74">
        <v>35585.24</v>
      </c>
      <c r="AS74">
        <v>0</v>
      </c>
      <c r="AT74">
        <v>0</v>
      </c>
      <c r="AU74">
        <v>28252.19</v>
      </c>
      <c r="AV74">
        <v>0</v>
      </c>
      <c r="AW74">
        <v>12547.609999999999</v>
      </c>
      <c r="AX74">
        <v>0</v>
      </c>
      <c r="AY74">
        <v>5299.74</v>
      </c>
      <c r="AZ74">
        <v>0</v>
      </c>
      <c r="BA74">
        <v>15386.829999999996</v>
      </c>
      <c r="BB74">
        <v>12153.720000000001</v>
      </c>
      <c r="BC74" s="3">
        <v>66.12</v>
      </c>
      <c r="BD74" s="3">
        <v>109385.98000000001</v>
      </c>
      <c r="BE74" s="3">
        <v>55788.729999999996</v>
      </c>
      <c r="BF74" s="3">
        <v>30257.7</v>
      </c>
      <c r="BG74" s="3">
        <v>36119.729999999996</v>
      </c>
      <c r="BH74" s="3">
        <v>0</v>
      </c>
      <c r="BI74" s="3">
        <v>0</v>
      </c>
      <c r="BJ74" s="3">
        <v>0</v>
      </c>
      <c r="BK74" s="3">
        <v>2917.8100000000004</v>
      </c>
      <c r="BL74" s="3">
        <v>0</v>
      </c>
      <c r="BM74" s="3">
        <v>7089.25</v>
      </c>
      <c r="BN74" s="3">
        <v>0</v>
      </c>
      <c r="BO74" s="3">
        <v>0</v>
      </c>
      <c r="BP74" s="3">
        <v>1</v>
      </c>
      <c r="BQ74" s="3">
        <v>0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2">
        <v>0</v>
      </c>
      <c r="BY74" s="2">
        <v>0</v>
      </c>
      <c r="BZ74" s="2">
        <v>28753.909999999996</v>
      </c>
      <c r="CA74" s="2">
        <v>19729.419999999998</v>
      </c>
      <c r="CB74" s="2">
        <v>0</v>
      </c>
      <c r="CC74" s="2">
        <v>-33517.31</v>
      </c>
      <c r="CD74" s="2">
        <v>0</v>
      </c>
    </row>
    <row r="75" spans="1:82" ht="14.4" x14ac:dyDescent="0.3">
      <c r="A75" s="27">
        <v>2149</v>
      </c>
      <c r="B75" s="2" t="str">
        <f>_xlfn.XLOOKUP(A75,'Schools lookup'!A:A,'Schools lookup'!B:B)</f>
        <v>CIP2149</v>
      </c>
      <c r="C75" s="2" t="str">
        <f>_xlfn.XLOOKUP(A75,'Schools lookup'!A:A,'Schools lookup'!C:C)</f>
        <v>Kilburn Infant and Nursery School</v>
      </c>
      <c r="D75" s="3">
        <v>56830.100000000006</v>
      </c>
      <c r="E75" s="3">
        <v>12050</v>
      </c>
      <c r="F75" s="3">
        <v>1083.71</v>
      </c>
      <c r="G75" s="3">
        <v>703781.67999999993</v>
      </c>
      <c r="H75" s="3">
        <v>0</v>
      </c>
      <c r="I75" s="3">
        <v>61498.799999999988</v>
      </c>
      <c r="J75" s="3">
        <v>0</v>
      </c>
      <c r="K75" s="3">
        <v>37754.94</v>
      </c>
      <c r="L75" s="3">
        <v>14686.56</v>
      </c>
      <c r="M75" s="3">
        <v>0</v>
      </c>
      <c r="N75" s="3">
        <v>0</v>
      </c>
      <c r="O75" s="3">
        <v>10336.44</v>
      </c>
      <c r="P75" s="3">
        <v>107.5</v>
      </c>
      <c r="Q75" s="3">
        <v>9315</v>
      </c>
      <c r="R75" s="3">
        <v>413.51</v>
      </c>
      <c r="S75" s="3">
        <v>0</v>
      </c>
      <c r="T75" s="3">
        <v>0</v>
      </c>
      <c r="U75" s="3">
        <v>0</v>
      </c>
      <c r="V75" s="3">
        <v>0</v>
      </c>
      <c r="W75" s="3">
        <v>2844</v>
      </c>
      <c r="X75" s="3">
        <v>0</v>
      </c>
      <c r="Y75" s="3">
        <v>49477</v>
      </c>
      <c r="Z75" s="3">
        <v>365012.51999999996</v>
      </c>
      <c r="AA75" s="3">
        <v>4961.5600000000004</v>
      </c>
      <c r="AB75">
        <v>201635.88999999998</v>
      </c>
      <c r="AC75">
        <v>45505.539999999957</v>
      </c>
      <c r="AD75">
        <v>40334.73000000001</v>
      </c>
      <c r="AE75">
        <v>0</v>
      </c>
      <c r="AF75">
        <v>23430.949999999993</v>
      </c>
      <c r="AG75">
        <v>3406.83</v>
      </c>
      <c r="AH75">
        <v>7427.5</v>
      </c>
      <c r="AI75">
        <v>8559.7000000000007</v>
      </c>
      <c r="AJ75">
        <v>1668.75</v>
      </c>
      <c r="AK75">
        <v>18028.479999999996</v>
      </c>
      <c r="AL75">
        <v>1030.5</v>
      </c>
      <c r="AM75">
        <v>3695.2700000000004</v>
      </c>
      <c r="AN75">
        <v>11703.879999999997</v>
      </c>
      <c r="AO75">
        <v>25112.009999999995</v>
      </c>
      <c r="AP75">
        <v>14096.75</v>
      </c>
      <c r="AQ75">
        <v>4728.53</v>
      </c>
      <c r="AR75">
        <v>28219.820000000011</v>
      </c>
      <c r="AS75">
        <v>2066.36</v>
      </c>
      <c r="AT75">
        <v>0</v>
      </c>
      <c r="AU75">
        <v>0</v>
      </c>
      <c r="AV75">
        <v>0</v>
      </c>
      <c r="AW75">
        <v>386.59</v>
      </c>
      <c r="AX75">
        <v>0</v>
      </c>
      <c r="AY75">
        <v>0</v>
      </c>
      <c r="AZ75">
        <v>0</v>
      </c>
      <c r="BA75">
        <v>2434.0200000000004</v>
      </c>
      <c r="BB75">
        <v>2952</v>
      </c>
      <c r="BC75" s="3">
        <v>126.12</v>
      </c>
      <c r="BD75" s="3">
        <v>60651.95</v>
      </c>
      <c r="BE75" s="3">
        <v>32028.33</v>
      </c>
      <c r="BF75" s="3">
        <v>6855.42</v>
      </c>
      <c r="BG75" s="3">
        <v>18334.399999999994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5390.5</v>
      </c>
      <c r="BN75" s="3">
        <v>0</v>
      </c>
      <c r="BO75" s="3">
        <v>0</v>
      </c>
      <c r="BP75" s="3">
        <v>1</v>
      </c>
      <c r="BQ75" s="3">
        <v>0</v>
      </c>
      <c r="BR75" s="3">
        <v>6200</v>
      </c>
      <c r="BS75" s="3">
        <v>0</v>
      </c>
      <c r="BT75" s="3">
        <v>-559.35</v>
      </c>
      <c r="BU75" s="3">
        <v>0</v>
      </c>
      <c r="BV75" s="3">
        <v>0</v>
      </c>
      <c r="BW75" s="3">
        <v>0</v>
      </c>
      <c r="BX75" s="2">
        <v>0</v>
      </c>
      <c r="BY75" s="2">
        <v>0</v>
      </c>
      <c r="BZ75" s="2">
        <v>9807.130000000001</v>
      </c>
      <c r="CA75" s="2">
        <v>833.56</v>
      </c>
      <c r="CB75" s="2">
        <v>0</v>
      </c>
      <c r="CC75" s="2">
        <v>14894</v>
      </c>
      <c r="CD75" s="2">
        <v>0</v>
      </c>
    </row>
    <row r="76" spans="1:82" ht="14.4" x14ac:dyDescent="0.3">
      <c r="A76" s="27">
        <v>2150</v>
      </c>
      <c r="B76" s="2" t="str">
        <f>_xlfn.XLOOKUP(A76,'Schools lookup'!A:A,'Schools lookup'!B:B)</f>
        <v>CIP2150</v>
      </c>
      <c r="C76" s="2" t="str">
        <f>_xlfn.XLOOKUP(A76,'Schools lookup'!A:A,'Schools lookup'!C:C)</f>
        <v>Killamarsh Junior School</v>
      </c>
      <c r="D76" s="3">
        <v>-132462.28</v>
      </c>
      <c r="E76" s="3">
        <v>20736.91</v>
      </c>
      <c r="F76" s="3">
        <v>12708.1</v>
      </c>
      <c r="G76" s="3">
        <v>716829.86</v>
      </c>
      <c r="H76" s="3">
        <v>0</v>
      </c>
      <c r="I76" s="3">
        <v>54070.869999999995</v>
      </c>
      <c r="J76" s="3">
        <v>0</v>
      </c>
      <c r="K76" s="3">
        <v>66600</v>
      </c>
      <c r="L76" s="3">
        <v>20036.75</v>
      </c>
      <c r="M76" s="3">
        <v>0</v>
      </c>
      <c r="N76" s="3">
        <v>0</v>
      </c>
      <c r="O76" s="3">
        <v>79617.539999999994</v>
      </c>
      <c r="P76" s="3">
        <v>20254.439999999999</v>
      </c>
      <c r="Q76" s="3">
        <v>36441.160000000003</v>
      </c>
      <c r="R76" s="3">
        <v>790.79</v>
      </c>
      <c r="S76" s="3">
        <v>19530.05</v>
      </c>
      <c r="T76" s="3">
        <v>0</v>
      </c>
      <c r="U76" s="3">
        <v>0</v>
      </c>
      <c r="V76" s="3">
        <v>0</v>
      </c>
      <c r="W76" s="3">
        <v>6886.2</v>
      </c>
      <c r="X76" s="3">
        <v>0</v>
      </c>
      <c r="Y76" s="3">
        <v>17222</v>
      </c>
      <c r="Z76" s="3">
        <v>452150.77999999991</v>
      </c>
      <c r="AA76" s="3">
        <v>8209.3700000000008</v>
      </c>
      <c r="AB76">
        <v>154603.13999999998</v>
      </c>
      <c r="AC76">
        <v>49743.91</v>
      </c>
      <c r="AD76">
        <v>85183.329999999973</v>
      </c>
      <c r="AE76">
        <v>0</v>
      </c>
      <c r="AF76">
        <v>23215.160000000007</v>
      </c>
      <c r="AG76">
        <v>3939.7300000000005</v>
      </c>
      <c r="AH76">
        <v>804</v>
      </c>
      <c r="AI76">
        <v>9146.93</v>
      </c>
      <c r="AJ76">
        <v>1877.52</v>
      </c>
      <c r="AK76">
        <v>13945.110000000002</v>
      </c>
      <c r="AL76">
        <v>804.38</v>
      </c>
      <c r="AM76">
        <v>1206.1500000000001</v>
      </c>
      <c r="AN76">
        <v>3198.6600000000008</v>
      </c>
      <c r="AO76">
        <v>27478.87</v>
      </c>
      <c r="AP76">
        <v>18463</v>
      </c>
      <c r="AQ76">
        <v>1584.56</v>
      </c>
      <c r="AR76">
        <v>38373.290000000052</v>
      </c>
      <c r="AS76">
        <v>2549.1999999999998</v>
      </c>
      <c r="AT76">
        <v>0</v>
      </c>
      <c r="AU76">
        <v>5526.57</v>
      </c>
      <c r="AV76">
        <v>0</v>
      </c>
      <c r="AW76">
        <v>1054</v>
      </c>
      <c r="AX76">
        <v>0</v>
      </c>
      <c r="AY76">
        <v>85</v>
      </c>
      <c r="AZ76">
        <v>0</v>
      </c>
      <c r="BA76">
        <v>1832.5999999999992</v>
      </c>
      <c r="BB76">
        <v>3935.5</v>
      </c>
      <c r="BC76" s="3">
        <v>9860.5700000000015</v>
      </c>
      <c r="BD76" s="3">
        <v>45948.980000000018</v>
      </c>
      <c r="BE76" s="3">
        <v>72486.710000000036</v>
      </c>
      <c r="BF76" s="3">
        <v>82563.449999999983</v>
      </c>
      <c r="BG76" s="3">
        <v>22375.160000000003</v>
      </c>
      <c r="BH76" s="3">
        <v>0</v>
      </c>
      <c r="BI76" s="3">
        <v>0</v>
      </c>
      <c r="BJ76" s="3">
        <v>0</v>
      </c>
      <c r="BK76" s="3">
        <v>0</v>
      </c>
      <c r="BL76" s="3">
        <v>528.46999999999991</v>
      </c>
      <c r="BM76" s="3">
        <v>5395</v>
      </c>
      <c r="BN76" s="3">
        <v>0</v>
      </c>
      <c r="BO76" s="3">
        <v>0</v>
      </c>
      <c r="BP76" s="3">
        <v>1</v>
      </c>
      <c r="BQ76" s="3">
        <v>0</v>
      </c>
      <c r="BR76" s="3">
        <v>433.33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2">
        <v>0</v>
      </c>
      <c r="BY76" s="2">
        <v>0</v>
      </c>
      <c r="BZ76" s="2">
        <v>-243214.45</v>
      </c>
      <c r="CA76" s="2">
        <v>17669.77</v>
      </c>
      <c r="CB76" s="2">
        <v>0</v>
      </c>
      <c r="CC76" s="2">
        <v>27094.639999999999</v>
      </c>
      <c r="CD76" s="2">
        <v>0</v>
      </c>
    </row>
    <row r="77" spans="1:82" ht="14.4" x14ac:dyDescent="0.3">
      <c r="A77" s="27">
        <v>2151</v>
      </c>
      <c r="B77" s="2" t="str">
        <f>_xlfn.XLOOKUP(A77,'Schools lookup'!A:A,'Schools lookup'!B:B)</f>
        <v>CIP2151</v>
      </c>
      <c r="C77" s="2" t="str">
        <f>_xlfn.XLOOKUP(A77,'Schools lookup'!A:A,'Schools lookup'!C:C)</f>
        <v>Killamarsh Infant School</v>
      </c>
      <c r="D77" s="3">
        <v>118798.87</v>
      </c>
      <c r="E77" s="3">
        <v>1305.2900000000009</v>
      </c>
      <c r="F77" s="3">
        <v>8174.61</v>
      </c>
      <c r="G77" s="3">
        <v>945842.26</v>
      </c>
      <c r="H77" s="3">
        <v>0</v>
      </c>
      <c r="I77" s="3">
        <v>75660.430000000008</v>
      </c>
      <c r="J77" s="3">
        <v>0</v>
      </c>
      <c r="K77" s="3">
        <v>62875.799999999996</v>
      </c>
      <c r="L77" s="3">
        <v>23624.7</v>
      </c>
      <c r="M77" s="3">
        <v>0</v>
      </c>
      <c r="N77" s="3">
        <v>0</v>
      </c>
      <c r="O77" s="3">
        <v>18272.370000000003</v>
      </c>
      <c r="P77" s="3">
        <v>3193.6200000000008</v>
      </c>
      <c r="Q77" s="3">
        <v>22690.57</v>
      </c>
      <c r="R77" s="3">
        <v>0</v>
      </c>
      <c r="S77" s="3">
        <v>592</v>
      </c>
      <c r="T77" s="3">
        <v>0</v>
      </c>
      <c r="U77" s="3">
        <v>0</v>
      </c>
      <c r="V77" s="3">
        <v>0</v>
      </c>
      <c r="W77" s="3">
        <v>22667.98</v>
      </c>
      <c r="X77" s="3">
        <v>0</v>
      </c>
      <c r="Y77" s="3">
        <v>63748</v>
      </c>
      <c r="Z77" s="3">
        <v>447949.30000000005</v>
      </c>
      <c r="AA77" s="3">
        <v>0</v>
      </c>
      <c r="AB77">
        <v>234351.09</v>
      </c>
      <c r="AC77">
        <v>0</v>
      </c>
      <c r="AD77">
        <v>37511.649999999994</v>
      </c>
      <c r="AE77">
        <v>0</v>
      </c>
      <c r="AF77">
        <v>36780.599999999991</v>
      </c>
      <c r="AG77">
        <v>4006.8199999999997</v>
      </c>
      <c r="AH77">
        <v>2099.65</v>
      </c>
      <c r="AI77">
        <v>11592.17</v>
      </c>
      <c r="AJ77">
        <v>2277.11</v>
      </c>
      <c r="AK77">
        <v>20386.09</v>
      </c>
      <c r="AL77">
        <v>26422.12</v>
      </c>
      <c r="AM77">
        <v>29569.860000000008</v>
      </c>
      <c r="AN77">
        <v>2928.8100000000004</v>
      </c>
      <c r="AO77">
        <v>27963.57</v>
      </c>
      <c r="AP77">
        <v>20958</v>
      </c>
      <c r="AQ77">
        <v>1448.7600000000004</v>
      </c>
      <c r="AR77">
        <v>30186.900000000009</v>
      </c>
      <c r="AS77">
        <v>4287.5</v>
      </c>
      <c r="AT77">
        <v>0</v>
      </c>
      <c r="AU77">
        <v>15807.33</v>
      </c>
      <c r="AV77">
        <v>0</v>
      </c>
      <c r="AW77">
        <v>0</v>
      </c>
      <c r="AX77">
        <v>216.83</v>
      </c>
      <c r="AY77">
        <v>31.55</v>
      </c>
      <c r="AZ77">
        <v>0</v>
      </c>
      <c r="BA77">
        <v>1549.8200000000013</v>
      </c>
      <c r="BB77">
        <v>4087</v>
      </c>
      <c r="BC77" s="3">
        <v>945</v>
      </c>
      <c r="BD77" s="3">
        <v>64566.879999999983</v>
      </c>
      <c r="BE77" s="3">
        <v>68906.64</v>
      </c>
      <c r="BF77" s="3">
        <v>5686.25</v>
      </c>
      <c r="BG77" s="3">
        <v>19054.050000000003</v>
      </c>
      <c r="BH77" s="3">
        <v>0</v>
      </c>
      <c r="BI77" s="3">
        <v>0</v>
      </c>
      <c r="BJ77" s="3">
        <v>0</v>
      </c>
      <c r="BK77" s="3">
        <v>38764.130000000005</v>
      </c>
      <c r="BL77" s="3">
        <v>0</v>
      </c>
      <c r="BM77" s="3">
        <v>5628.1</v>
      </c>
      <c r="BN77" s="3">
        <v>0</v>
      </c>
      <c r="BO77" s="3">
        <v>0</v>
      </c>
      <c r="BP77" s="3">
        <v>1</v>
      </c>
      <c r="BQ77" s="3">
        <v>0</v>
      </c>
      <c r="BR77" s="3">
        <v>10655.560000000001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2">
        <v>0</v>
      </c>
      <c r="BY77" s="2">
        <v>0</v>
      </c>
      <c r="BZ77" s="2">
        <v>213727.27000000002</v>
      </c>
      <c r="CA77" s="2">
        <v>3147.15</v>
      </c>
      <c r="CB77" s="2">
        <v>0</v>
      </c>
      <c r="CC77" s="2">
        <v>-14790.860000000004</v>
      </c>
      <c r="CD77" s="2">
        <v>0</v>
      </c>
    </row>
    <row r="78" spans="1:82" ht="14.4" x14ac:dyDescent="0.3">
      <c r="A78" s="27">
        <v>2153</v>
      </c>
      <c r="B78" s="2" t="str">
        <f>_xlfn.XLOOKUP(A78,'Schools lookup'!A:A,'Schools lookup'!B:B)</f>
        <v>CIP2153</v>
      </c>
      <c r="C78" s="2" t="str">
        <f>_xlfn.XLOOKUP(A78,'Schools lookup'!A:A,'Schools lookup'!C:C)</f>
        <v>Little Eaton Primary School</v>
      </c>
      <c r="D78" s="3">
        <v>-89969.319999999992</v>
      </c>
      <c r="E78" s="3">
        <v>92204.299999999988</v>
      </c>
      <c r="F78" s="3">
        <v>2849.51</v>
      </c>
      <c r="G78" s="3">
        <v>1036751.31</v>
      </c>
      <c r="H78" s="3">
        <v>0</v>
      </c>
      <c r="I78" s="3">
        <v>84068.569999999992</v>
      </c>
      <c r="J78" s="3">
        <v>0</v>
      </c>
      <c r="K78" s="3">
        <v>18460</v>
      </c>
      <c r="L78" s="3">
        <v>21651.5</v>
      </c>
      <c r="M78" s="3">
        <v>0</v>
      </c>
      <c r="N78" s="3">
        <v>10</v>
      </c>
      <c r="O78" s="3">
        <v>16198.06</v>
      </c>
      <c r="P78" s="3">
        <v>37108.110000000015</v>
      </c>
      <c r="Q78" s="3">
        <v>21123.909999999996</v>
      </c>
      <c r="R78" s="3">
        <v>0</v>
      </c>
      <c r="S78" s="3">
        <v>3376</v>
      </c>
      <c r="T78" s="3">
        <v>0</v>
      </c>
      <c r="U78" s="3">
        <v>0</v>
      </c>
      <c r="V78" s="3">
        <v>0</v>
      </c>
      <c r="W78" s="3">
        <v>27625.47</v>
      </c>
      <c r="X78" s="3">
        <v>0</v>
      </c>
      <c r="Y78" s="3">
        <v>48489</v>
      </c>
      <c r="Z78" s="3">
        <v>613151.77</v>
      </c>
      <c r="AA78" s="3">
        <v>27628.599999999995</v>
      </c>
      <c r="AB78">
        <v>254286.09999999995</v>
      </c>
      <c r="AC78">
        <v>34740.140000000007</v>
      </c>
      <c r="AD78">
        <v>50226.049999999996</v>
      </c>
      <c r="AE78">
        <v>203.43</v>
      </c>
      <c r="AF78">
        <v>48055.88</v>
      </c>
      <c r="AG78">
        <v>5137.34</v>
      </c>
      <c r="AH78">
        <v>829</v>
      </c>
      <c r="AI78">
        <v>13597.63</v>
      </c>
      <c r="AJ78">
        <v>1564.68</v>
      </c>
      <c r="AK78">
        <v>18697.679999999997</v>
      </c>
      <c r="AL78">
        <v>0</v>
      </c>
      <c r="AM78">
        <v>4688.2699999999977</v>
      </c>
      <c r="AN78">
        <v>3200.6400000000003</v>
      </c>
      <c r="AO78">
        <v>22502</v>
      </c>
      <c r="AP78">
        <v>16841.25</v>
      </c>
      <c r="AQ78">
        <v>3717.9299999999994</v>
      </c>
      <c r="AR78">
        <v>18757.420000000006</v>
      </c>
      <c r="AS78">
        <v>2519.98</v>
      </c>
      <c r="AT78">
        <v>0</v>
      </c>
      <c r="AU78">
        <v>10122.180000000002</v>
      </c>
      <c r="AV78">
        <v>0</v>
      </c>
      <c r="AW78">
        <v>0</v>
      </c>
      <c r="AX78">
        <v>0</v>
      </c>
      <c r="AY78">
        <v>2700</v>
      </c>
      <c r="AZ78">
        <v>0</v>
      </c>
      <c r="BA78">
        <v>15242.209999999997</v>
      </c>
      <c r="BB78">
        <v>6426.75</v>
      </c>
      <c r="BC78" s="3">
        <v>0</v>
      </c>
      <c r="BD78" s="3">
        <v>84489.459999999992</v>
      </c>
      <c r="BE78" s="3">
        <v>16092</v>
      </c>
      <c r="BF78" s="3">
        <v>4649.59</v>
      </c>
      <c r="BG78" s="3">
        <v>21064.34</v>
      </c>
      <c r="BH78" s="3">
        <v>0</v>
      </c>
      <c r="BI78" s="3">
        <v>0</v>
      </c>
      <c r="BJ78" s="3">
        <v>0</v>
      </c>
      <c r="BK78" s="3">
        <v>21929.709999999995</v>
      </c>
      <c r="BL78" s="3">
        <v>0</v>
      </c>
      <c r="BM78" s="3">
        <v>6452.5</v>
      </c>
      <c r="BN78" s="3">
        <v>0</v>
      </c>
      <c r="BO78" s="3">
        <v>0</v>
      </c>
      <c r="BP78" s="3">
        <v>1</v>
      </c>
      <c r="BQ78" s="3">
        <v>0</v>
      </c>
      <c r="BR78" s="3">
        <v>4375.05</v>
      </c>
      <c r="BS78" s="3">
        <v>1070</v>
      </c>
      <c r="BT78" s="3">
        <v>0</v>
      </c>
      <c r="BU78" s="3">
        <v>0</v>
      </c>
      <c r="BV78" s="3">
        <v>0</v>
      </c>
      <c r="BW78" s="3">
        <v>1000</v>
      </c>
      <c r="BX78" s="2">
        <v>0</v>
      </c>
      <c r="BY78" s="2">
        <v>0</v>
      </c>
      <c r="BZ78" s="2">
        <v>-103865.18</v>
      </c>
      <c r="CA78" s="2">
        <v>2856.96</v>
      </c>
      <c r="CB78" s="2">
        <v>0</v>
      </c>
      <c r="CC78" s="2">
        <v>97900.06</v>
      </c>
      <c r="CD78" s="2">
        <v>0</v>
      </c>
    </row>
    <row r="79" spans="1:82" ht="14.4" x14ac:dyDescent="0.3">
      <c r="A79" s="27">
        <v>2157</v>
      </c>
      <c r="B79" s="2" t="str">
        <f>_xlfn.XLOOKUP(A79,'Schools lookup'!A:A,'Schools lookup'!B:B)</f>
        <v>CIP2157</v>
      </c>
      <c r="C79" s="2" t="str">
        <f>_xlfn.XLOOKUP(A79,'Schools lookup'!A:A,'Schools lookup'!C:C)</f>
        <v>Harrington Junior School</v>
      </c>
      <c r="D79" s="3">
        <v>1082250.76</v>
      </c>
      <c r="E79" s="3">
        <v>0</v>
      </c>
      <c r="F79" s="3">
        <v>155550.09</v>
      </c>
      <c r="G79" s="3">
        <v>1278847.98</v>
      </c>
      <c r="H79" s="3">
        <v>0</v>
      </c>
      <c r="I79" s="3">
        <v>16279.6</v>
      </c>
      <c r="J79" s="3">
        <v>0</v>
      </c>
      <c r="K79" s="3">
        <v>132610</v>
      </c>
      <c r="L79" s="3">
        <v>35244.380000000005</v>
      </c>
      <c r="M79" s="3">
        <v>0</v>
      </c>
      <c r="N79" s="3">
        <v>0</v>
      </c>
      <c r="O79" s="3">
        <v>68742.92</v>
      </c>
      <c r="P79" s="3">
        <v>41150.009999999995</v>
      </c>
      <c r="Q79" s="3">
        <v>3214.29</v>
      </c>
      <c r="R79" s="3">
        <v>0</v>
      </c>
      <c r="S79" s="3">
        <v>9088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18337</v>
      </c>
      <c r="Z79" s="3">
        <v>805774.92999999993</v>
      </c>
      <c r="AA79" s="3">
        <v>0</v>
      </c>
      <c r="AB79">
        <v>210636.16</v>
      </c>
      <c r="AC79">
        <v>0</v>
      </c>
      <c r="AD79">
        <v>33017.979999999996</v>
      </c>
      <c r="AE79">
        <v>0</v>
      </c>
      <c r="AF79">
        <v>20669.429999999997</v>
      </c>
      <c r="AG79">
        <v>6219.3200000000015</v>
      </c>
      <c r="AH79">
        <v>1426</v>
      </c>
      <c r="AI79">
        <v>14006.039999999999</v>
      </c>
      <c r="AJ79">
        <v>3456.83</v>
      </c>
      <c r="AK79">
        <v>33273.56</v>
      </c>
      <c r="AL79">
        <v>12834.619999999999</v>
      </c>
      <c r="AM79">
        <v>58641.200000000012</v>
      </c>
      <c r="AN79">
        <v>34860.270000000004</v>
      </c>
      <c r="AO79">
        <v>26176.94000000001</v>
      </c>
      <c r="AP79">
        <v>20459</v>
      </c>
      <c r="AQ79">
        <v>7530.3599999999969</v>
      </c>
      <c r="AR79">
        <v>45446.37999999999</v>
      </c>
      <c r="AS79">
        <v>2413.85</v>
      </c>
      <c r="AT79" s="22">
        <v>0</v>
      </c>
      <c r="AU79">
        <v>2753.8900000000003</v>
      </c>
      <c r="AV79">
        <v>0</v>
      </c>
      <c r="AW79">
        <v>866.81000000000006</v>
      </c>
      <c r="AX79">
        <v>0</v>
      </c>
      <c r="AY79">
        <v>0</v>
      </c>
      <c r="AZ79">
        <v>0</v>
      </c>
      <c r="BA79">
        <v>2873.61</v>
      </c>
      <c r="BB79">
        <v>7410.25</v>
      </c>
      <c r="BC79" s="3">
        <v>8335.34</v>
      </c>
      <c r="BD79" s="3">
        <v>81584.17</v>
      </c>
      <c r="BE79" s="3">
        <v>14451.780000000002</v>
      </c>
      <c r="BF79" s="3">
        <v>5744.67</v>
      </c>
      <c r="BG79" s="3">
        <v>29052.3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6610</v>
      </c>
      <c r="BN79" s="3">
        <v>0</v>
      </c>
      <c r="BO79" s="3">
        <v>0</v>
      </c>
      <c r="BP79" s="3">
        <v>1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2">
        <v>0</v>
      </c>
      <c r="BY79" s="2">
        <v>0</v>
      </c>
      <c r="BZ79" s="2">
        <v>1195849.25</v>
      </c>
      <c r="CA79" s="2">
        <v>84060.09</v>
      </c>
      <c r="CB79" s="2">
        <v>78100</v>
      </c>
      <c r="CC79" s="2">
        <v>0</v>
      </c>
      <c r="CD79" s="2">
        <v>0</v>
      </c>
    </row>
    <row r="80" spans="1:82" ht="14.4" x14ac:dyDescent="0.3">
      <c r="A80" s="27">
        <v>2159</v>
      </c>
      <c r="B80" s="2" t="str">
        <f>_xlfn.XLOOKUP(A80,'Schools lookup'!A:A,'Schools lookup'!B:B)</f>
        <v>CIP2159</v>
      </c>
      <c r="C80" s="2" t="str">
        <f>_xlfn.XLOOKUP(A80,'Schools lookup'!A:A,'Schools lookup'!C:C)</f>
        <v>Parklands Infant School</v>
      </c>
      <c r="D80" s="3">
        <v>430001.86</v>
      </c>
      <c r="E80" s="3">
        <v>330</v>
      </c>
      <c r="F80" s="3">
        <v>40772.61</v>
      </c>
      <c r="G80" s="3">
        <v>1134285.47</v>
      </c>
      <c r="H80" s="3">
        <v>0</v>
      </c>
      <c r="I80" s="3">
        <v>40427.230000000003</v>
      </c>
      <c r="J80" s="3">
        <v>0</v>
      </c>
      <c r="K80" s="3">
        <v>74386.600000000006</v>
      </c>
      <c r="L80" s="3">
        <v>24980.97</v>
      </c>
      <c r="M80" s="3">
        <v>0</v>
      </c>
      <c r="N80" s="3">
        <v>3455</v>
      </c>
      <c r="O80" s="3">
        <v>36210.330000000009</v>
      </c>
      <c r="P80" s="3">
        <v>4618.3500000000004</v>
      </c>
      <c r="Q80" s="3">
        <v>962.52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68095</v>
      </c>
      <c r="Z80" s="3">
        <v>693444.59999999986</v>
      </c>
      <c r="AA80" s="3">
        <v>0</v>
      </c>
      <c r="AB80">
        <v>273929.06999999983</v>
      </c>
      <c r="AC80">
        <v>51706.529999999984</v>
      </c>
      <c r="AD80">
        <v>63376.839999999989</v>
      </c>
      <c r="AE80">
        <v>0</v>
      </c>
      <c r="AF80">
        <v>24154.440000000002</v>
      </c>
      <c r="AG80">
        <v>5358.62</v>
      </c>
      <c r="AH80">
        <v>4830.7</v>
      </c>
      <c r="AI80">
        <v>12266.17</v>
      </c>
      <c r="AJ80">
        <v>1265.22</v>
      </c>
      <c r="AK80">
        <v>12485.050000000001</v>
      </c>
      <c r="AL80">
        <v>1343</v>
      </c>
      <c r="AM80">
        <v>3413.8399999999992</v>
      </c>
      <c r="AN80">
        <v>7241.0600000000013</v>
      </c>
      <c r="AO80">
        <v>19731.16</v>
      </c>
      <c r="AP80">
        <v>18962</v>
      </c>
      <c r="AQ80">
        <v>2536.4099999999994</v>
      </c>
      <c r="AR80">
        <v>41230.259999999995</v>
      </c>
      <c r="AS80">
        <v>2475.3000000000002</v>
      </c>
      <c r="AT80">
        <v>0</v>
      </c>
      <c r="AU80">
        <v>1628.23</v>
      </c>
      <c r="AV80">
        <v>0</v>
      </c>
      <c r="AW80">
        <v>1162.95</v>
      </c>
      <c r="AX80">
        <v>0</v>
      </c>
      <c r="AY80">
        <v>20.100000000000001</v>
      </c>
      <c r="AZ80">
        <v>0</v>
      </c>
      <c r="BA80">
        <v>4728.5599999999995</v>
      </c>
      <c r="BB80">
        <v>5196.75</v>
      </c>
      <c r="BC80" s="3">
        <v>20155.89</v>
      </c>
      <c r="BD80" s="3">
        <v>87192.760000000009</v>
      </c>
      <c r="BE80" s="3">
        <v>5965.3899999999994</v>
      </c>
      <c r="BF80" s="3">
        <v>5658.34</v>
      </c>
      <c r="BG80" s="3">
        <v>28144.309999999994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6310.75</v>
      </c>
      <c r="BN80" s="3">
        <v>0</v>
      </c>
      <c r="BO80" s="3">
        <v>0</v>
      </c>
      <c r="BP80" s="3">
        <v>1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9484.68</v>
      </c>
      <c r="BX80" s="2">
        <v>0</v>
      </c>
      <c r="BY80" s="2">
        <v>0</v>
      </c>
      <c r="BZ80" s="2">
        <v>417819.78</v>
      </c>
      <c r="CA80" s="2">
        <v>37598.68</v>
      </c>
      <c r="CB80" s="2">
        <v>0</v>
      </c>
      <c r="CC80" s="2">
        <v>330</v>
      </c>
      <c r="CD80" s="2">
        <v>0</v>
      </c>
    </row>
    <row r="81" spans="1:83" ht="14.4" x14ac:dyDescent="0.3">
      <c r="A81" s="27">
        <v>2160</v>
      </c>
      <c r="B81" s="2" t="str">
        <f>_xlfn.XLOOKUP(A81,'Schools lookup'!A:A,'Schools lookup'!B:B)</f>
        <v>CIP2160</v>
      </c>
      <c r="C81" s="2" t="str">
        <f>_xlfn.XLOOKUP(A81,'Schools lookup'!A:A,'Schools lookup'!C:C)</f>
        <v>Grange Primary School</v>
      </c>
      <c r="D81" s="3">
        <v>395290.56</v>
      </c>
      <c r="E81" s="3">
        <v>-46.9</v>
      </c>
      <c r="F81" s="3">
        <v>41618.78</v>
      </c>
      <c r="G81" s="3">
        <v>2206228.37</v>
      </c>
      <c r="H81" s="3">
        <v>0</v>
      </c>
      <c r="I81" s="3">
        <v>119486.7</v>
      </c>
      <c r="J81" s="3">
        <v>0</v>
      </c>
      <c r="K81" s="3">
        <v>200516</v>
      </c>
      <c r="L81" s="3">
        <v>51739.09</v>
      </c>
      <c r="M81" s="3">
        <v>0</v>
      </c>
      <c r="N81" s="3">
        <v>34800</v>
      </c>
      <c r="O81" s="3">
        <v>30234.120000000006</v>
      </c>
      <c r="P81" s="3">
        <v>37185.480000000003</v>
      </c>
      <c r="Q81" s="3">
        <v>4720.6799999999994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67597</v>
      </c>
      <c r="Z81" s="3">
        <v>1288172.23</v>
      </c>
      <c r="AA81" s="3">
        <v>31497.340000000004</v>
      </c>
      <c r="AB81">
        <v>520019.05</v>
      </c>
      <c r="AC81">
        <v>102292.00000000003</v>
      </c>
      <c r="AD81">
        <v>113072.14000000004</v>
      </c>
      <c r="AE81">
        <v>0</v>
      </c>
      <c r="AF81">
        <v>92047.55</v>
      </c>
      <c r="AG81">
        <v>11603.369999999999</v>
      </c>
      <c r="AH81">
        <v>4370.5</v>
      </c>
      <c r="AI81">
        <v>24126.44</v>
      </c>
      <c r="AJ81">
        <v>3002.09</v>
      </c>
      <c r="AK81">
        <v>55886.080000000002</v>
      </c>
      <c r="AL81">
        <v>10592.029999999999</v>
      </c>
      <c r="AM81">
        <v>10849.119999999997</v>
      </c>
      <c r="AN81">
        <v>11733.04</v>
      </c>
      <c r="AO81">
        <v>64113.950000000004</v>
      </c>
      <c r="AP81">
        <v>38766</v>
      </c>
      <c r="AQ81">
        <v>12727.729999999996</v>
      </c>
      <c r="AR81">
        <v>61857.959999999992</v>
      </c>
      <c r="AS81">
        <v>4517.18</v>
      </c>
      <c r="AT81">
        <v>0</v>
      </c>
      <c r="AU81">
        <v>6447.76</v>
      </c>
      <c r="AV81">
        <v>0</v>
      </c>
      <c r="AW81">
        <v>2703.0299999999997</v>
      </c>
      <c r="AX81">
        <v>0</v>
      </c>
      <c r="AY81">
        <v>16276</v>
      </c>
      <c r="AZ81">
        <v>0</v>
      </c>
      <c r="BA81">
        <v>30218.900000000005</v>
      </c>
      <c r="BB81">
        <v>12450.94</v>
      </c>
      <c r="BC81" s="3">
        <v>14017.75</v>
      </c>
      <c r="BD81" s="3">
        <v>137730.65000000002</v>
      </c>
      <c r="BE81" s="3">
        <v>42686.710000000006</v>
      </c>
      <c r="BF81" s="3">
        <v>38080.859999999993</v>
      </c>
      <c r="BG81" s="3">
        <v>41973.69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8766.85</v>
      </c>
      <c r="BN81" s="3">
        <v>0</v>
      </c>
      <c r="BO81" s="3">
        <v>0</v>
      </c>
      <c r="BP81" s="3">
        <v>1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1639.18</v>
      </c>
      <c r="BX81" s="2">
        <v>0</v>
      </c>
      <c r="BY81" s="2">
        <v>0</v>
      </c>
      <c r="BZ81" s="2">
        <v>343965.91000000003</v>
      </c>
      <c r="CA81" s="2">
        <v>48746.45</v>
      </c>
      <c r="CB81" s="2">
        <v>0</v>
      </c>
      <c r="CC81" s="2">
        <v>-46.9</v>
      </c>
      <c r="CD81" s="2">
        <v>0</v>
      </c>
    </row>
    <row r="82" spans="1:83" ht="14.4" x14ac:dyDescent="0.3">
      <c r="A82" s="27">
        <v>2161</v>
      </c>
      <c r="B82" s="2" t="str">
        <f>_xlfn.XLOOKUP(A82,'Schools lookup'!A:A,'Schools lookup'!B:B)</f>
        <v>CIP2161</v>
      </c>
      <c r="C82" s="2" t="str">
        <f>_xlfn.XLOOKUP(A82,'Schools lookup'!A:A,'Schools lookup'!C:C)</f>
        <v>Longmoor Primary School</v>
      </c>
      <c r="D82" s="3">
        <v>383914.26</v>
      </c>
      <c r="E82" s="3">
        <v>32106.98</v>
      </c>
      <c r="F82" s="3">
        <v>33034.230000000003</v>
      </c>
      <c r="G82" s="3">
        <v>2133350.56</v>
      </c>
      <c r="H82" s="3">
        <v>0</v>
      </c>
      <c r="I82" s="3">
        <v>100246.33000000002</v>
      </c>
      <c r="J82" s="3">
        <v>0</v>
      </c>
      <c r="K82" s="3">
        <v>192335.99999999997</v>
      </c>
      <c r="L82" s="3">
        <v>52990.45</v>
      </c>
      <c r="M82" s="3">
        <v>813.4</v>
      </c>
      <c r="N82" s="3">
        <v>1360</v>
      </c>
      <c r="O82" s="3">
        <v>50525.32</v>
      </c>
      <c r="P82" s="3">
        <v>39308.949999999997</v>
      </c>
      <c r="Q82" s="3">
        <v>3837.7299999999996</v>
      </c>
      <c r="R82" s="3">
        <v>1031.32</v>
      </c>
      <c r="S82" s="3">
        <v>14141</v>
      </c>
      <c r="T82" s="3">
        <v>0</v>
      </c>
      <c r="U82" s="3">
        <v>0</v>
      </c>
      <c r="V82" s="3">
        <v>0</v>
      </c>
      <c r="W82" s="3">
        <v>57374.250000000007</v>
      </c>
      <c r="X82" s="3">
        <v>0</v>
      </c>
      <c r="Y82" s="3">
        <v>72777</v>
      </c>
      <c r="Z82" s="3">
        <v>1340054.53</v>
      </c>
      <c r="AA82" s="3">
        <v>0</v>
      </c>
      <c r="AB82">
        <v>403907.11000000004</v>
      </c>
      <c r="AC82">
        <v>66251.470000000016</v>
      </c>
      <c r="AD82">
        <v>107429.30000000006</v>
      </c>
      <c r="AE82">
        <v>0</v>
      </c>
      <c r="AF82">
        <v>56237.499999999985</v>
      </c>
      <c r="AG82">
        <v>9698.57</v>
      </c>
      <c r="AH82">
        <v>2776.8999999999996</v>
      </c>
      <c r="AI82">
        <v>23379.599999999999</v>
      </c>
      <c r="AJ82">
        <v>6547.67</v>
      </c>
      <c r="AK82">
        <v>45206.05</v>
      </c>
      <c r="AL82">
        <v>3747.88</v>
      </c>
      <c r="AM82">
        <v>8211.0800000000017</v>
      </c>
      <c r="AN82">
        <v>8215.6400000000012</v>
      </c>
      <c r="AO82">
        <v>35014.930000000008</v>
      </c>
      <c r="AP82">
        <v>36926</v>
      </c>
      <c r="AQ82">
        <v>2886.0299999999988</v>
      </c>
      <c r="AR82">
        <v>66555.130000000019</v>
      </c>
      <c r="AS82">
        <v>5840.7599999999984</v>
      </c>
      <c r="AT82">
        <v>0</v>
      </c>
      <c r="AU82">
        <v>4950.38</v>
      </c>
      <c r="AV82">
        <v>0</v>
      </c>
      <c r="AW82">
        <v>20975.31</v>
      </c>
      <c r="AX82">
        <v>0</v>
      </c>
      <c r="AY82">
        <v>7531.5</v>
      </c>
      <c r="AZ82">
        <v>0</v>
      </c>
      <c r="BA82">
        <v>8315.9700000000157</v>
      </c>
      <c r="BB82">
        <v>12268.75</v>
      </c>
      <c r="BC82" s="3">
        <v>11330.58</v>
      </c>
      <c r="BD82" s="3">
        <v>153464.01999999996</v>
      </c>
      <c r="BE82" s="3">
        <v>111145.94999999995</v>
      </c>
      <c r="BF82" s="3">
        <v>20325.810000000012</v>
      </c>
      <c r="BG82" s="3">
        <v>31330.74</v>
      </c>
      <c r="BH82" s="3">
        <v>0</v>
      </c>
      <c r="BI82" s="3">
        <v>0</v>
      </c>
      <c r="BJ82" s="3">
        <v>0</v>
      </c>
      <c r="BK82" s="3">
        <v>51123.130000000005</v>
      </c>
      <c r="BL82" s="3">
        <v>3049.07</v>
      </c>
      <c r="BM82" s="3">
        <v>8733.1</v>
      </c>
      <c r="BN82" s="3">
        <v>0</v>
      </c>
      <c r="BO82" s="3">
        <v>0</v>
      </c>
      <c r="BP82" s="3">
        <v>1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2">
        <v>0</v>
      </c>
      <c r="BY82" s="2">
        <v>0</v>
      </c>
      <c r="BZ82" s="2">
        <v>436107.16</v>
      </c>
      <c r="CA82" s="2">
        <v>41767.33</v>
      </c>
      <c r="CB82" s="2">
        <v>0</v>
      </c>
      <c r="CC82" s="2">
        <v>35309.030000000006</v>
      </c>
      <c r="CD82" s="2">
        <v>0</v>
      </c>
    </row>
    <row r="83" spans="1:83" ht="14.4" x14ac:dyDescent="0.3">
      <c r="A83" s="27">
        <v>2172</v>
      </c>
      <c r="B83" s="2" t="str">
        <f>_xlfn.XLOOKUP(A83,'Schools lookup'!A:A,'Schools lookup'!B:B)</f>
        <v>CIP2172</v>
      </c>
      <c r="C83" s="2" t="str">
        <f>_xlfn.XLOOKUP(A83,'Schools lookup'!A:A,'Schools lookup'!C:C)</f>
        <v>Darley Dale Primary School</v>
      </c>
      <c r="D83" s="3">
        <v>32484.449999999997</v>
      </c>
      <c r="E83" s="3">
        <v>-8544.4799999999959</v>
      </c>
      <c r="F83" s="3">
        <v>1907.09</v>
      </c>
      <c r="G83" s="3">
        <v>1018371.7000000001</v>
      </c>
      <c r="H83" s="3">
        <v>0</v>
      </c>
      <c r="I83" s="3">
        <v>48275.99</v>
      </c>
      <c r="J83" s="3">
        <v>0</v>
      </c>
      <c r="K83" s="3">
        <v>64970</v>
      </c>
      <c r="L83" s="3">
        <v>23768.63</v>
      </c>
      <c r="M83" s="3">
        <v>0</v>
      </c>
      <c r="N83" s="3">
        <v>930</v>
      </c>
      <c r="O83" s="3">
        <v>10791.02</v>
      </c>
      <c r="P83" s="3">
        <v>24135.91</v>
      </c>
      <c r="Q83" s="3">
        <v>2210.7299999999996</v>
      </c>
      <c r="R83" s="3">
        <v>0</v>
      </c>
      <c r="S83" s="3">
        <v>26552.170000000009</v>
      </c>
      <c r="T83" s="3">
        <v>0</v>
      </c>
      <c r="U83" s="3">
        <v>0</v>
      </c>
      <c r="V83" s="3">
        <v>0</v>
      </c>
      <c r="W83" s="3">
        <v>33713</v>
      </c>
      <c r="X83" s="3">
        <v>0</v>
      </c>
      <c r="Y83" s="3">
        <v>47851</v>
      </c>
      <c r="Z83" s="3">
        <v>593787.37999999989</v>
      </c>
      <c r="AA83" s="3">
        <v>6291.09</v>
      </c>
      <c r="AB83">
        <v>208235.98999999993</v>
      </c>
      <c r="AC83">
        <v>0</v>
      </c>
      <c r="AD83">
        <v>50603.46</v>
      </c>
      <c r="AE83">
        <v>0</v>
      </c>
      <c r="AF83">
        <v>33796.420000000006</v>
      </c>
      <c r="AG83">
        <v>4377.7800000000007</v>
      </c>
      <c r="AH83">
        <v>3795.5</v>
      </c>
      <c r="AI83">
        <v>11297.46</v>
      </c>
      <c r="AJ83">
        <v>1519.76</v>
      </c>
      <c r="AK83">
        <v>18080.740000000002</v>
      </c>
      <c r="AL83">
        <v>6409.2000000000016</v>
      </c>
      <c r="AM83">
        <v>56127.83</v>
      </c>
      <c r="AN83">
        <v>4079.6</v>
      </c>
      <c r="AO83">
        <v>21618.979999999996</v>
      </c>
      <c r="AP83">
        <v>23078.75</v>
      </c>
      <c r="AQ83">
        <v>1421.1</v>
      </c>
      <c r="AR83">
        <v>42710.989999999991</v>
      </c>
      <c r="AS83">
        <v>2359.6999999999998</v>
      </c>
      <c r="AT83">
        <v>0</v>
      </c>
      <c r="AU83">
        <v>11842.38</v>
      </c>
      <c r="AV83">
        <v>0</v>
      </c>
      <c r="AW83">
        <v>0</v>
      </c>
      <c r="AX83">
        <v>0</v>
      </c>
      <c r="AY83">
        <v>89</v>
      </c>
      <c r="AZ83">
        <v>0</v>
      </c>
      <c r="BA83">
        <v>11186.019999999977</v>
      </c>
      <c r="BB83">
        <v>6242.25</v>
      </c>
      <c r="BC83" s="3">
        <v>10146.34</v>
      </c>
      <c r="BD83" s="3">
        <v>74177.980000000025</v>
      </c>
      <c r="BE83" s="3">
        <v>0</v>
      </c>
      <c r="BF83" s="3">
        <v>14390.8</v>
      </c>
      <c r="BG83" s="3">
        <v>20839.489999999998</v>
      </c>
      <c r="BH83" s="3">
        <v>0</v>
      </c>
      <c r="BI83" s="3">
        <v>0</v>
      </c>
      <c r="BJ83" s="3">
        <v>0</v>
      </c>
      <c r="BK83" s="3">
        <v>37961.390000000014</v>
      </c>
      <c r="BL83" s="3">
        <v>0</v>
      </c>
      <c r="BM83" s="3">
        <v>6272.5</v>
      </c>
      <c r="BN83" s="3">
        <v>0</v>
      </c>
      <c r="BO83" s="3">
        <v>0</v>
      </c>
      <c r="BP83" s="3">
        <v>1</v>
      </c>
      <c r="BQ83" s="3">
        <v>0</v>
      </c>
      <c r="BR83" s="3">
        <v>-2248.5</v>
      </c>
      <c r="BS83" s="3">
        <v>0</v>
      </c>
      <c r="BT83" s="3">
        <v>0</v>
      </c>
      <c r="BU83" s="3">
        <v>0</v>
      </c>
      <c r="BV83" s="3">
        <v>0</v>
      </c>
      <c r="BW83" s="3">
        <v>12700</v>
      </c>
      <c r="BX83" s="2">
        <v>0</v>
      </c>
      <c r="BY83" s="2">
        <v>0</v>
      </c>
      <c r="BZ83" s="2">
        <v>61835.610000000008</v>
      </c>
      <c r="CA83" s="2">
        <v>0</v>
      </c>
      <c r="CB83" s="2">
        <v>-2271.91</v>
      </c>
      <c r="CC83" s="2">
        <v>-12792.87000000001</v>
      </c>
      <c r="CD83" s="2">
        <v>0</v>
      </c>
    </row>
    <row r="84" spans="1:83" ht="14.4" x14ac:dyDescent="0.3">
      <c r="A84" s="27">
        <v>2173</v>
      </c>
      <c r="B84" s="2" t="str">
        <f>_xlfn.XLOOKUP(A84,'Schools lookup'!A:A,'Schools lookup'!B:B)</f>
        <v>CIP2173</v>
      </c>
      <c r="C84" s="2" t="str">
        <f>_xlfn.XLOOKUP(A84,'Schools lookup'!A:A,'Schools lookup'!C:C)</f>
        <v>Tansley Primary School</v>
      </c>
      <c r="D84" s="3">
        <v>127898.88</v>
      </c>
      <c r="E84" s="3">
        <v>287.68000000000029</v>
      </c>
      <c r="F84" s="3">
        <v>21011.52</v>
      </c>
      <c r="G84" s="3">
        <v>544004.81999999995</v>
      </c>
      <c r="H84" s="3">
        <v>0</v>
      </c>
      <c r="I84" s="3">
        <v>11898.000000000004</v>
      </c>
      <c r="J84" s="3">
        <v>0</v>
      </c>
      <c r="K84" s="3">
        <v>32170</v>
      </c>
      <c r="L84" s="3">
        <v>14400.89</v>
      </c>
      <c r="M84" s="3">
        <v>0</v>
      </c>
      <c r="N84" s="3">
        <v>0</v>
      </c>
      <c r="O84" s="3">
        <v>33632.26</v>
      </c>
      <c r="P84" s="3">
        <v>12061.8</v>
      </c>
      <c r="Q84" s="3">
        <v>2677.35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12896.09</v>
      </c>
      <c r="X84" s="3">
        <v>0</v>
      </c>
      <c r="Y84" s="3">
        <v>31721</v>
      </c>
      <c r="Z84" s="3">
        <v>302188.80000000016</v>
      </c>
      <c r="AA84" s="3">
        <v>0</v>
      </c>
      <c r="AB84">
        <v>99223.300000000032</v>
      </c>
      <c r="AC84">
        <v>0</v>
      </c>
      <c r="AD84">
        <v>30269.789999999997</v>
      </c>
      <c r="AE84">
        <v>0</v>
      </c>
      <c r="AF84">
        <v>15105.790000000006</v>
      </c>
      <c r="AG84">
        <v>2218.2200000000003</v>
      </c>
      <c r="AH84">
        <v>1428</v>
      </c>
      <c r="AI84">
        <v>6854.31</v>
      </c>
      <c r="AJ84">
        <v>1364.1</v>
      </c>
      <c r="AK84">
        <v>12526.99</v>
      </c>
      <c r="AL84">
        <v>729.63</v>
      </c>
      <c r="AM84">
        <v>43430.76</v>
      </c>
      <c r="AN84">
        <v>1631.22</v>
      </c>
      <c r="AO84">
        <v>15029.749999999998</v>
      </c>
      <c r="AP84">
        <v>12599.75</v>
      </c>
      <c r="AQ84">
        <v>672</v>
      </c>
      <c r="AR84">
        <v>23161.950000000012</v>
      </c>
      <c r="AS84">
        <v>4225.51</v>
      </c>
      <c r="AT84">
        <v>0</v>
      </c>
      <c r="AU84">
        <v>8666.9600000000009</v>
      </c>
      <c r="AV84">
        <v>0</v>
      </c>
      <c r="AW84">
        <v>0</v>
      </c>
      <c r="AX84">
        <v>0</v>
      </c>
      <c r="AY84">
        <v>1500</v>
      </c>
      <c r="AZ84">
        <v>0</v>
      </c>
      <c r="BA84">
        <v>1055.9599999999998</v>
      </c>
      <c r="BB84">
        <v>2714.25</v>
      </c>
      <c r="BC84" s="3">
        <v>57746.89</v>
      </c>
      <c r="BD84" s="3">
        <v>35839.62999999999</v>
      </c>
      <c r="BE84" s="3">
        <v>6317.2</v>
      </c>
      <c r="BF84" s="3">
        <v>5378.34</v>
      </c>
      <c r="BG84" s="3">
        <v>14487.699999999999</v>
      </c>
      <c r="BH84" s="3">
        <v>0</v>
      </c>
      <c r="BI84" s="3">
        <v>0</v>
      </c>
      <c r="BJ84" s="3">
        <v>0</v>
      </c>
      <c r="BK84" s="3">
        <v>8329.39</v>
      </c>
      <c r="BL84" s="3">
        <v>0</v>
      </c>
      <c r="BM84" s="3">
        <v>4933.75</v>
      </c>
      <c r="BN84" s="3">
        <v>0</v>
      </c>
      <c r="BO84" s="3">
        <v>0</v>
      </c>
      <c r="BP84" s="3">
        <v>1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5787.08</v>
      </c>
      <c r="BX84" s="2">
        <v>0</v>
      </c>
      <c r="BY84" s="2">
        <v>0</v>
      </c>
      <c r="BZ84" s="2">
        <v>104098.2</v>
      </c>
      <c r="CA84" s="2">
        <v>20158.189999999999</v>
      </c>
      <c r="CB84" s="2">
        <v>0</v>
      </c>
      <c r="CC84" s="2">
        <v>4854.380000000001</v>
      </c>
      <c r="CD84" s="2">
        <v>0</v>
      </c>
    </row>
    <row r="85" spans="1:83" ht="14.4" x14ac:dyDescent="0.3">
      <c r="A85" s="27">
        <v>2174</v>
      </c>
      <c r="B85" s="2" t="str">
        <f>_xlfn.XLOOKUP(A85,'Schools lookup'!A:A,'Schools lookup'!B:B)</f>
        <v>CIP2174</v>
      </c>
      <c r="C85" s="2" t="str">
        <f>_xlfn.XLOOKUP(A85,'Schools lookup'!A:A,'Schools lookup'!C:C)</f>
        <v>Melbourne Junior School</v>
      </c>
      <c r="D85" s="3">
        <v>123133.57</v>
      </c>
      <c r="E85" s="3">
        <v>0</v>
      </c>
      <c r="F85" s="3">
        <v>8626.07</v>
      </c>
      <c r="G85" s="3">
        <v>1245670.25</v>
      </c>
      <c r="H85" s="3">
        <v>0</v>
      </c>
      <c r="I85" s="3">
        <v>90426.400000000009</v>
      </c>
      <c r="J85" s="3">
        <v>0</v>
      </c>
      <c r="K85" s="3">
        <v>76490</v>
      </c>
      <c r="L85" s="3">
        <v>25345.13</v>
      </c>
      <c r="M85" s="3">
        <v>4500</v>
      </c>
      <c r="N85" s="3">
        <v>600</v>
      </c>
      <c r="O85" s="3">
        <v>18383.400000000001</v>
      </c>
      <c r="P85" s="3">
        <v>64177.350000000006</v>
      </c>
      <c r="Q85" s="3">
        <v>10385.4</v>
      </c>
      <c r="R85" s="3">
        <v>2220.6999999999998</v>
      </c>
      <c r="S85" s="3">
        <v>23975.45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18561</v>
      </c>
      <c r="Z85" s="3">
        <v>770665.34999999974</v>
      </c>
      <c r="AA85" s="3">
        <v>17941.939999999995</v>
      </c>
      <c r="AB85">
        <v>255212.58999999997</v>
      </c>
      <c r="AC85">
        <v>0</v>
      </c>
      <c r="AD85">
        <v>48247.219999999987</v>
      </c>
      <c r="AE85">
        <v>0</v>
      </c>
      <c r="AF85">
        <v>22600.119999999995</v>
      </c>
      <c r="AG85">
        <v>8988.26</v>
      </c>
      <c r="AH85">
        <v>2902.25</v>
      </c>
      <c r="AI85">
        <v>16395.23</v>
      </c>
      <c r="AJ85">
        <v>3602.46</v>
      </c>
      <c r="AK85">
        <v>27308.539999999997</v>
      </c>
      <c r="AL85">
        <v>2943</v>
      </c>
      <c r="AM85">
        <v>24609.559999999998</v>
      </c>
      <c r="AN85">
        <v>5042.82</v>
      </c>
      <c r="AO85">
        <v>23958.920000000002</v>
      </c>
      <c r="AP85">
        <v>21831.25</v>
      </c>
      <c r="AQ85">
        <v>2463.0400000000009</v>
      </c>
      <c r="AR85">
        <v>63936.30999999999</v>
      </c>
      <c r="AS85">
        <v>3020.89</v>
      </c>
      <c r="AT85">
        <v>0</v>
      </c>
      <c r="AU85">
        <v>73</v>
      </c>
      <c r="AV85">
        <v>0</v>
      </c>
      <c r="AW85">
        <v>247.57999999999998</v>
      </c>
      <c r="AX85">
        <v>0</v>
      </c>
      <c r="AY85">
        <v>0</v>
      </c>
      <c r="AZ85">
        <v>0</v>
      </c>
      <c r="BA85">
        <v>13383.889999999998</v>
      </c>
      <c r="BB85">
        <v>7749</v>
      </c>
      <c r="BC85" s="3">
        <v>22195.9</v>
      </c>
      <c r="BD85" s="3">
        <v>87123.12999999999</v>
      </c>
      <c r="BE85" s="3">
        <v>10276.209999999997</v>
      </c>
      <c r="BF85" s="3">
        <v>18224.05</v>
      </c>
      <c r="BG85" s="3">
        <v>31424.32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6913.75</v>
      </c>
      <c r="BN85" s="3">
        <v>0</v>
      </c>
      <c r="BO85" s="3">
        <v>0</v>
      </c>
      <c r="BP85" s="3">
        <v>1</v>
      </c>
      <c r="BQ85" s="3">
        <v>0</v>
      </c>
      <c r="BR85" s="3">
        <v>1913.8700000000003</v>
      </c>
      <c r="BS85" s="3">
        <v>0</v>
      </c>
      <c r="BT85" s="3">
        <v>601.36</v>
      </c>
      <c r="BU85" s="3">
        <v>0</v>
      </c>
      <c r="BV85" s="3">
        <v>0</v>
      </c>
      <c r="BW85" s="3">
        <v>6512.9699999999993</v>
      </c>
      <c r="BX85" s="2">
        <v>0</v>
      </c>
      <c r="BY85" s="2">
        <v>0</v>
      </c>
      <c r="BZ85" s="2">
        <v>191501.82</v>
      </c>
      <c r="CA85" s="2">
        <v>6511.62</v>
      </c>
      <c r="CB85" s="2">
        <v>0</v>
      </c>
      <c r="CC85" s="2">
        <v>0</v>
      </c>
      <c r="CD85" s="2">
        <v>0</v>
      </c>
    </row>
    <row r="86" spans="1:83" ht="14.4" x14ac:dyDescent="0.3">
      <c r="A86" s="27">
        <v>2175</v>
      </c>
      <c r="B86" s="2" t="str">
        <f>_xlfn.XLOOKUP(A86,'Schools lookup'!A:A,'Schools lookup'!B:B)</f>
        <v>CIP2175</v>
      </c>
      <c r="C86" s="2" t="str">
        <f>_xlfn.XLOOKUP(A86,'Schools lookup'!A:A,'Schools lookup'!C:C)</f>
        <v>Melbourne Infant School</v>
      </c>
      <c r="D86" s="3">
        <v>-3879</v>
      </c>
      <c r="E86" s="3">
        <v>0</v>
      </c>
      <c r="F86" s="3">
        <v>10874.98</v>
      </c>
      <c r="G86" s="3">
        <v>798795.79</v>
      </c>
      <c r="H86" s="3">
        <v>0</v>
      </c>
      <c r="I86" s="3">
        <v>32389.600000000006</v>
      </c>
      <c r="J86" s="3">
        <v>0</v>
      </c>
      <c r="K86" s="3">
        <v>22900</v>
      </c>
      <c r="L86" s="3">
        <v>15482.130000000001</v>
      </c>
      <c r="M86" s="3">
        <v>0</v>
      </c>
      <c r="N86" s="3">
        <v>0</v>
      </c>
      <c r="O86" s="3">
        <v>11375.630000000001</v>
      </c>
      <c r="P86" s="3">
        <v>283.16999999999996</v>
      </c>
      <c r="Q86" s="3">
        <v>2169.94</v>
      </c>
      <c r="R86" s="3">
        <v>237.33</v>
      </c>
      <c r="S86" s="3">
        <v>2673.5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79577</v>
      </c>
      <c r="Z86" s="3">
        <v>463250.87000000005</v>
      </c>
      <c r="AA86" s="3">
        <v>1862.6299999999999</v>
      </c>
      <c r="AB86">
        <v>151403.56999999995</v>
      </c>
      <c r="AC86">
        <v>0</v>
      </c>
      <c r="AD86">
        <v>43409.159999999996</v>
      </c>
      <c r="AE86">
        <v>0</v>
      </c>
      <c r="AF86">
        <v>25768.270000000008</v>
      </c>
      <c r="AG86">
        <v>3378.12</v>
      </c>
      <c r="AH86">
        <v>756</v>
      </c>
      <c r="AI86">
        <v>8875.59</v>
      </c>
      <c r="AJ86">
        <v>2251.4</v>
      </c>
      <c r="AK86">
        <v>16781.97</v>
      </c>
      <c r="AL86">
        <v>1375</v>
      </c>
      <c r="AM86">
        <v>35789.139999999978</v>
      </c>
      <c r="AN86">
        <v>1578.1</v>
      </c>
      <c r="AO86">
        <v>11745.19</v>
      </c>
      <c r="AP86">
        <v>20459</v>
      </c>
      <c r="AQ86">
        <v>2052.69</v>
      </c>
      <c r="AR86">
        <v>11451.699999999995</v>
      </c>
      <c r="AS86">
        <v>3165.59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2280</v>
      </c>
      <c r="AZ86">
        <v>0</v>
      </c>
      <c r="BA86">
        <v>7618.1499999999987</v>
      </c>
      <c r="BB86">
        <v>4735.5</v>
      </c>
      <c r="BC86" s="3">
        <v>384.94</v>
      </c>
      <c r="BD86" s="3">
        <v>92207.999999999971</v>
      </c>
      <c r="BE86" s="3">
        <v>707.08</v>
      </c>
      <c r="BF86" s="3">
        <v>6175.76</v>
      </c>
      <c r="BG86" s="3">
        <v>20458.520000000004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5968.75</v>
      </c>
      <c r="BN86" s="3">
        <v>0</v>
      </c>
      <c r="BO86" s="3">
        <v>0</v>
      </c>
      <c r="BP86" s="3">
        <v>1</v>
      </c>
      <c r="BQ86" s="3">
        <v>0</v>
      </c>
      <c r="BR86" s="3">
        <v>11994.96</v>
      </c>
      <c r="BS86" s="3">
        <v>3532.35</v>
      </c>
      <c r="BT86" s="3">
        <v>1543.87</v>
      </c>
      <c r="BU86" s="3">
        <v>0</v>
      </c>
      <c r="BV86" s="3">
        <v>306</v>
      </c>
      <c r="BW86" s="3">
        <v>306</v>
      </c>
      <c r="BX86" s="2">
        <v>0</v>
      </c>
      <c r="BY86" s="2">
        <v>0</v>
      </c>
      <c r="BZ86" s="2">
        <v>22083.15</v>
      </c>
      <c r="CA86" s="2">
        <v>0</v>
      </c>
      <c r="CB86" s="2">
        <v>-839.45</v>
      </c>
      <c r="CC86" s="2">
        <v>0</v>
      </c>
      <c r="CD86" s="2">
        <v>0</v>
      </c>
    </row>
    <row r="87" spans="1:83" ht="14.4" x14ac:dyDescent="0.3">
      <c r="A87" s="27">
        <v>2177</v>
      </c>
      <c r="B87" s="2" t="str">
        <f>_xlfn.XLOOKUP(A87,'Schools lookup'!A:A,'Schools lookup'!B:B)</f>
        <v>CIP2177</v>
      </c>
      <c r="C87" s="2" t="str">
        <f>_xlfn.XLOOKUP(A87,'Schools lookup'!A:A,'Schools lookup'!C:C)</f>
        <v>Morley Primary School</v>
      </c>
      <c r="D87" s="3">
        <v>79871.08</v>
      </c>
      <c r="E87" s="3">
        <v>-6.16</v>
      </c>
      <c r="F87" s="3">
        <v>15146.87</v>
      </c>
      <c r="G87" s="3">
        <v>208211.34999999998</v>
      </c>
      <c r="H87" s="3">
        <v>0</v>
      </c>
      <c r="I87" s="3">
        <v>0</v>
      </c>
      <c r="J87" s="3">
        <v>0</v>
      </c>
      <c r="K87" s="3">
        <v>5691.67</v>
      </c>
      <c r="L87" s="3">
        <v>696.88000000000011</v>
      </c>
      <c r="M87" s="3">
        <v>0</v>
      </c>
      <c r="N87" s="3">
        <v>0</v>
      </c>
      <c r="O87" s="3">
        <v>3545.6600000000003</v>
      </c>
      <c r="P87" s="3">
        <v>4511.75</v>
      </c>
      <c r="Q87" s="3">
        <v>4494.37</v>
      </c>
      <c r="R87" s="3">
        <v>44.58</v>
      </c>
      <c r="S87" s="3">
        <v>5611.5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12402</v>
      </c>
      <c r="Z87" s="3">
        <v>97621.930000000008</v>
      </c>
      <c r="AA87" s="3">
        <v>0</v>
      </c>
      <c r="AB87">
        <v>46872.950000000012</v>
      </c>
      <c r="AC87">
        <v>5838.62</v>
      </c>
      <c r="AD87">
        <v>17448.280000000002</v>
      </c>
      <c r="AE87">
        <v>0</v>
      </c>
      <c r="AF87">
        <v>1461.1699999999998</v>
      </c>
      <c r="AG87">
        <v>807.54</v>
      </c>
      <c r="AH87">
        <v>1041.5999999999999</v>
      </c>
      <c r="AI87">
        <v>2224.2799999999997</v>
      </c>
      <c r="AJ87">
        <v>527.41</v>
      </c>
      <c r="AK87">
        <v>-5984.01</v>
      </c>
      <c r="AL87">
        <v>547</v>
      </c>
      <c r="AM87">
        <v>23.73</v>
      </c>
      <c r="AN87">
        <v>626.86</v>
      </c>
      <c r="AO87">
        <v>5186.9299999999994</v>
      </c>
      <c r="AP87">
        <v>2150.1600000000003</v>
      </c>
      <c r="AQ87">
        <v>0</v>
      </c>
      <c r="AR87">
        <v>13600.779999999997</v>
      </c>
      <c r="AS87">
        <v>9.8499999999999091</v>
      </c>
      <c r="AT87">
        <v>0</v>
      </c>
      <c r="AU87">
        <v>191.39999999999998</v>
      </c>
      <c r="AV87">
        <v>0</v>
      </c>
      <c r="AW87">
        <v>0</v>
      </c>
      <c r="AX87">
        <v>1490.21</v>
      </c>
      <c r="AY87">
        <v>0</v>
      </c>
      <c r="AZ87">
        <v>0</v>
      </c>
      <c r="BA87">
        <v>1083.8700000000017</v>
      </c>
      <c r="BB87">
        <v>1037.81</v>
      </c>
      <c r="BC87" s="3">
        <v>1686.75</v>
      </c>
      <c r="BD87" s="3">
        <v>16701.830000000002</v>
      </c>
      <c r="BE87" s="3">
        <v>9310</v>
      </c>
      <c r="BF87" s="3">
        <v>1910.42</v>
      </c>
      <c r="BG87" s="3">
        <v>7872.2399999999961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4900</v>
      </c>
      <c r="BN87" s="3">
        <v>0</v>
      </c>
      <c r="BO87" s="3">
        <v>0</v>
      </c>
      <c r="BP87" s="3">
        <v>1</v>
      </c>
      <c r="BQ87" s="3">
        <v>0</v>
      </c>
      <c r="BR87" s="3">
        <v>12145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2">
        <v>0</v>
      </c>
      <c r="BY87" s="2">
        <v>0</v>
      </c>
      <c r="BZ87" s="2">
        <v>93791.23000000001</v>
      </c>
      <c r="CA87" s="2">
        <v>7901.87</v>
      </c>
      <c r="CB87" s="2">
        <v>0</v>
      </c>
      <c r="CC87" s="2">
        <v>-6.16</v>
      </c>
      <c r="CD87" s="2">
        <v>0</v>
      </c>
      <c r="CE87" s="2" t="s">
        <v>717</v>
      </c>
    </row>
    <row r="88" spans="1:83" ht="14.4" x14ac:dyDescent="0.3">
      <c r="A88" s="27">
        <v>2179</v>
      </c>
      <c r="B88" s="2" t="str">
        <f>_xlfn.XLOOKUP(A88,'Schools lookup'!A:A,'Schools lookup'!B:B)</f>
        <v>CIP2179</v>
      </c>
      <c r="C88" s="2" t="str">
        <f>_xlfn.XLOOKUP(A88,'Schools lookup'!A:A,'Schools lookup'!C:C)</f>
        <v>New Mills Primary School</v>
      </c>
      <c r="D88" s="3">
        <v>-80685.47</v>
      </c>
      <c r="E88" s="3">
        <v>25877.429999999997</v>
      </c>
      <c r="F88" s="3">
        <v>-4166.92</v>
      </c>
      <c r="G88" s="3">
        <v>1112040.43</v>
      </c>
      <c r="H88" s="3">
        <v>0</v>
      </c>
      <c r="I88" s="3">
        <v>52977.01</v>
      </c>
      <c r="J88" s="3">
        <v>0</v>
      </c>
      <c r="K88" s="3">
        <v>73775.86</v>
      </c>
      <c r="L88" s="3">
        <v>27935.63</v>
      </c>
      <c r="M88" s="3">
        <v>0</v>
      </c>
      <c r="N88" s="3">
        <v>0</v>
      </c>
      <c r="O88" s="3">
        <v>35104.870000000003</v>
      </c>
      <c r="P88" s="3">
        <v>25917.390000000003</v>
      </c>
      <c r="Q88" s="3">
        <v>33842.800000000003</v>
      </c>
      <c r="R88" s="3">
        <v>10345.470000000001</v>
      </c>
      <c r="S88" s="3">
        <v>22979.38</v>
      </c>
      <c r="T88" s="3">
        <v>0</v>
      </c>
      <c r="U88" s="3">
        <v>0</v>
      </c>
      <c r="V88" s="3">
        <v>0</v>
      </c>
      <c r="W88" s="3">
        <v>31642.35</v>
      </c>
      <c r="X88" s="3">
        <v>0</v>
      </c>
      <c r="Y88" s="3">
        <v>52966</v>
      </c>
      <c r="Z88" s="3">
        <v>614164.63999999978</v>
      </c>
      <c r="AA88" s="3">
        <v>26589.239999999991</v>
      </c>
      <c r="AB88">
        <v>239041.33000000007</v>
      </c>
      <c r="AC88">
        <v>46954.909999999974</v>
      </c>
      <c r="AD88">
        <v>58885.699999999983</v>
      </c>
      <c r="AE88">
        <v>228.79</v>
      </c>
      <c r="AF88">
        <v>35300.400000000001</v>
      </c>
      <c r="AG88">
        <v>6621.5499999999993</v>
      </c>
      <c r="AH88">
        <v>20466.5</v>
      </c>
      <c r="AI88">
        <v>14545.52</v>
      </c>
      <c r="AJ88">
        <v>3107.0699999999997</v>
      </c>
      <c r="AK88">
        <v>22387.15</v>
      </c>
      <c r="AL88">
        <v>3485.99</v>
      </c>
      <c r="AM88">
        <v>4697.2500000000009</v>
      </c>
      <c r="AN88">
        <v>7232.6500000000005</v>
      </c>
      <c r="AO88">
        <v>33910.770000000004</v>
      </c>
      <c r="AP88">
        <v>22080.75</v>
      </c>
      <c r="AQ88">
        <v>2574.25</v>
      </c>
      <c r="AR88">
        <v>67238.339999999967</v>
      </c>
      <c r="AS88">
        <v>1359.32</v>
      </c>
      <c r="AT88">
        <v>0</v>
      </c>
      <c r="AU88">
        <v>10987.71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2442.9000000000005</v>
      </c>
      <c r="BB88">
        <v>7471.25</v>
      </c>
      <c r="BC88" s="3">
        <v>24441.049999999996</v>
      </c>
      <c r="BD88" s="3">
        <v>84033.74000000002</v>
      </c>
      <c r="BE88" s="3">
        <v>33427.000000000007</v>
      </c>
      <c r="BF88" s="3">
        <v>11228.01</v>
      </c>
      <c r="BG88" s="3">
        <v>19302.090000000004</v>
      </c>
      <c r="BH88" s="3">
        <v>0</v>
      </c>
      <c r="BI88" s="3">
        <v>0</v>
      </c>
      <c r="BJ88" s="3">
        <v>0</v>
      </c>
      <c r="BK88" s="3">
        <v>30217.860000000004</v>
      </c>
      <c r="BL88" s="3">
        <v>205.98</v>
      </c>
      <c r="BM88" s="3">
        <v>6362.5</v>
      </c>
      <c r="BN88" s="3">
        <v>0</v>
      </c>
      <c r="BO88" s="3">
        <v>0</v>
      </c>
      <c r="BP88" s="3">
        <v>1</v>
      </c>
      <c r="BQ88" s="3">
        <v>0</v>
      </c>
      <c r="BR88" s="3">
        <v>0</v>
      </c>
      <c r="BS88" s="3">
        <v>5134</v>
      </c>
      <c r="BT88" s="3">
        <v>0</v>
      </c>
      <c r="BU88" s="3">
        <v>0</v>
      </c>
      <c r="BV88" s="3">
        <v>0</v>
      </c>
      <c r="BW88" s="3">
        <v>1090</v>
      </c>
      <c r="BX88" s="2">
        <v>0</v>
      </c>
      <c r="BY88" s="2">
        <v>0</v>
      </c>
      <c r="BZ88" s="2">
        <v>-57006.5</v>
      </c>
      <c r="CA88" s="2">
        <v>0</v>
      </c>
      <c r="CB88" s="2">
        <v>-4028.42</v>
      </c>
      <c r="CC88" s="2">
        <v>27095.939999999995</v>
      </c>
      <c r="CD88" s="2">
        <v>0</v>
      </c>
    </row>
    <row r="89" spans="1:83" ht="14.4" x14ac:dyDescent="0.3">
      <c r="A89" s="27">
        <v>2181</v>
      </c>
      <c r="B89" s="2" t="str">
        <f>_xlfn.XLOOKUP(A89,'Schools lookup'!A:A,'Schools lookup'!B:B)</f>
        <v>CIP2181</v>
      </c>
      <c r="C89" s="2" t="str">
        <f>_xlfn.XLOOKUP(A89,'Schools lookup'!A:A,'Schools lookup'!C:C)</f>
        <v>Newtown Primary School</v>
      </c>
      <c r="D89" s="3">
        <v>56358.799999999996</v>
      </c>
      <c r="E89" s="3">
        <v>-40.46</v>
      </c>
      <c r="F89" s="3">
        <v>24945.1</v>
      </c>
      <c r="G89" s="3">
        <v>536948.34000000008</v>
      </c>
      <c r="H89" s="3">
        <v>0</v>
      </c>
      <c r="I89" s="3">
        <v>36991.22</v>
      </c>
      <c r="J89" s="3">
        <v>0</v>
      </c>
      <c r="K89" s="3">
        <v>42530</v>
      </c>
      <c r="L89" s="3">
        <v>12044</v>
      </c>
      <c r="M89" s="3">
        <v>0</v>
      </c>
      <c r="N89" s="3">
        <v>-100</v>
      </c>
      <c r="O89" s="3">
        <v>12026.909999999998</v>
      </c>
      <c r="P89" s="3">
        <v>9751.15</v>
      </c>
      <c r="Q89" s="3">
        <v>1436.52</v>
      </c>
      <c r="R89" s="3">
        <v>82.69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23734</v>
      </c>
      <c r="Z89" s="3">
        <v>299708.04999999987</v>
      </c>
      <c r="AA89" s="3">
        <v>1327.85</v>
      </c>
      <c r="AB89">
        <v>148489.74999999997</v>
      </c>
      <c r="AC89">
        <v>12937.349999999997</v>
      </c>
      <c r="AD89">
        <v>27226.99</v>
      </c>
      <c r="AE89">
        <v>0</v>
      </c>
      <c r="AF89">
        <v>13598.280000000008</v>
      </c>
      <c r="AG89">
        <v>2284.48</v>
      </c>
      <c r="AH89">
        <v>1523</v>
      </c>
      <c r="AI89">
        <v>6817.12</v>
      </c>
      <c r="AJ89">
        <v>1367.08</v>
      </c>
      <c r="AK89">
        <v>7198.45</v>
      </c>
      <c r="AL89">
        <v>0</v>
      </c>
      <c r="AM89">
        <v>1773.8899999999999</v>
      </c>
      <c r="AN89">
        <v>3410.7000000000003</v>
      </c>
      <c r="AO89">
        <v>15051.96</v>
      </c>
      <c r="AP89">
        <v>8068.83</v>
      </c>
      <c r="AQ89">
        <v>1259.6199999999999</v>
      </c>
      <c r="AR89">
        <v>20461.530000000013</v>
      </c>
      <c r="AS89">
        <v>2664.3</v>
      </c>
      <c r="AT89" s="22">
        <v>0</v>
      </c>
      <c r="AU89">
        <v>2823.34</v>
      </c>
      <c r="AV89">
        <v>0</v>
      </c>
      <c r="AW89">
        <v>723.97000000000025</v>
      </c>
      <c r="AX89">
        <v>1930</v>
      </c>
      <c r="AY89">
        <v>0</v>
      </c>
      <c r="AZ89">
        <v>0</v>
      </c>
      <c r="BA89">
        <v>3096.52</v>
      </c>
      <c r="BB89">
        <v>2583</v>
      </c>
      <c r="BC89" s="3">
        <v>12115.57</v>
      </c>
      <c r="BD89" s="3">
        <v>39663.820000000007</v>
      </c>
      <c r="BE89" s="3">
        <v>1802.7</v>
      </c>
      <c r="BF89" s="3">
        <v>7433.67</v>
      </c>
      <c r="BG89" s="3">
        <v>17765.97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4933.75</v>
      </c>
      <c r="BN89" s="3">
        <v>0</v>
      </c>
      <c r="BO89" s="3">
        <v>0</v>
      </c>
      <c r="BP89" s="3">
        <v>1</v>
      </c>
      <c r="BQ89" s="3">
        <v>0</v>
      </c>
      <c r="BR89" s="3">
        <v>809</v>
      </c>
      <c r="BS89" s="3">
        <v>2178</v>
      </c>
      <c r="BT89" s="3">
        <v>0</v>
      </c>
      <c r="BU89" s="3">
        <v>0</v>
      </c>
      <c r="BV89" s="3">
        <v>0</v>
      </c>
      <c r="BW89" s="3">
        <v>5259.39</v>
      </c>
      <c r="BX89" s="2">
        <v>0</v>
      </c>
      <c r="BY89" s="2">
        <v>0</v>
      </c>
      <c r="BZ89" s="2">
        <v>66695.840000000011</v>
      </c>
      <c r="CA89" s="2">
        <v>21632.46</v>
      </c>
      <c r="CB89" s="2">
        <v>0</v>
      </c>
      <c r="CC89" s="2">
        <v>-40.46</v>
      </c>
      <c r="CD89" s="2">
        <v>0</v>
      </c>
    </row>
    <row r="90" spans="1:83" ht="14.4" x14ac:dyDescent="0.3">
      <c r="A90" s="27">
        <v>2182</v>
      </c>
      <c r="B90" s="2" t="str">
        <f>_xlfn.XLOOKUP(A90,'Schools lookup'!A:A,'Schools lookup'!B:B)</f>
        <v>CIP2182</v>
      </c>
      <c r="C90" s="2" t="str">
        <f>_xlfn.XLOOKUP(A90,'Schools lookup'!A:A,'Schools lookup'!C:C)</f>
        <v>Thornsett Primary School</v>
      </c>
      <c r="D90" s="3">
        <v>21308.799999999999</v>
      </c>
      <c r="E90" s="3">
        <v>0</v>
      </c>
      <c r="F90" s="3">
        <v>14887.06</v>
      </c>
      <c r="G90" s="3">
        <v>553683.21</v>
      </c>
      <c r="H90" s="3">
        <v>0</v>
      </c>
      <c r="I90" s="3">
        <v>24595.32</v>
      </c>
      <c r="J90" s="3">
        <v>0</v>
      </c>
      <c r="K90" s="3">
        <v>42920</v>
      </c>
      <c r="L90" s="3">
        <v>12311.06</v>
      </c>
      <c r="M90" s="3">
        <v>0</v>
      </c>
      <c r="N90" s="3">
        <v>0</v>
      </c>
      <c r="O90" s="3">
        <v>16987.84</v>
      </c>
      <c r="P90" s="3">
        <v>12723.45</v>
      </c>
      <c r="Q90" s="3">
        <v>7249.2800000000007</v>
      </c>
      <c r="R90" s="3">
        <v>816.4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34427</v>
      </c>
      <c r="Z90" s="3">
        <v>241628.28999999998</v>
      </c>
      <c r="AA90" s="3">
        <v>1067.02</v>
      </c>
      <c r="AB90">
        <v>148505.64000000007</v>
      </c>
      <c r="AC90">
        <v>16103.379999999997</v>
      </c>
      <c r="AD90">
        <v>27641.43</v>
      </c>
      <c r="AE90">
        <v>0.82</v>
      </c>
      <c r="AF90">
        <v>9197.2200000000012</v>
      </c>
      <c r="AG90">
        <v>4878.880000000001</v>
      </c>
      <c r="AH90">
        <v>2566.5</v>
      </c>
      <c r="AI90">
        <v>7055.67</v>
      </c>
      <c r="AJ90">
        <v>1402.91</v>
      </c>
      <c r="AK90">
        <v>12865.12</v>
      </c>
      <c r="AL90">
        <v>865.81</v>
      </c>
      <c r="AM90">
        <v>1291.4000000000001</v>
      </c>
      <c r="AN90">
        <v>3953.0299999999997</v>
      </c>
      <c r="AO90">
        <v>15379.419999999998</v>
      </c>
      <c r="AP90">
        <v>5302.37</v>
      </c>
      <c r="AQ90">
        <v>1144.6200000000001</v>
      </c>
      <c r="AR90">
        <v>39462.57</v>
      </c>
      <c r="AS90">
        <v>2523.9499999999998</v>
      </c>
      <c r="AT90">
        <v>0</v>
      </c>
      <c r="AU90">
        <v>1640.15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5624.4100000000008</v>
      </c>
      <c r="BB90">
        <v>2644.5</v>
      </c>
      <c r="BC90" s="3">
        <v>6584.62</v>
      </c>
      <c r="BD90" s="3">
        <v>44542.49</v>
      </c>
      <c r="BE90" s="3">
        <v>16911.93</v>
      </c>
      <c r="BF90" s="3">
        <v>7835.79</v>
      </c>
      <c r="BG90" s="3">
        <v>16870.29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4900</v>
      </c>
      <c r="BN90" s="3">
        <v>0</v>
      </c>
      <c r="BO90" s="3">
        <v>0</v>
      </c>
      <c r="BP90" s="3">
        <v>1</v>
      </c>
      <c r="BQ90" s="3">
        <v>0</v>
      </c>
      <c r="BR90" s="3">
        <v>13412.4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2">
        <v>0</v>
      </c>
      <c r="BY90" s="2">
        <v>0</v>
      </c>
      <c r="BZ90" s="2">
        <v>81532.13</v>
      </c>
      <c r="CA90" s="2">
        <v>6374.66</v>
      </c>
      <c r="CB90" s="2">
        <v>0</v>
      </c>
      <c r="CC90" s="2">
        <v>0</v>
      </c>
      <c r="CD90" s="2">
        <v>0</v>
      </c>
    </row>
    <row r="91" spans="1:83" ht="14.4" x14ac:dyDescent="0.3">
      <c r="A91" s="27">
        <v>2186</v>
      </c>
      <c r="B91" s="2" t="str">
        <f>_xlfn.XLOOKUP(A91,'Schools lookup'!A:A,'Schools lookup'!B:B)</f>
        <v>CIP2186</v>
      </c>
      <c r="C91" s="2" t="str">
        <f>_xlfn.XLOOKUP(A91,'Schools lookup'!A:A,'Schools lookup'!C:C)</f>
        <v>Overseal Primary School</v>
      </c>
      <c r="D91" s="3">
        <v>154182.59</v>
      </c>
      <c r="E91" s="3">
        <v>0</v>
      </c>
      <c r="F91" s="3">
        <v>13941.09</v>
      </c>
      <c r="G91" s="3">
        <v>1080820.67</v>
      </c>
      <c r="H91" s="3">
        <v>0</v>
      </c>
      <c r="I91" s="3">
        <v>62088.210000000006</v>
      </c>
      <c r="J91" s="3">
        <v>0</v>
      </c>
      <c r="K91" s="3">
        <v>87630</v>
      </c>
      <c r="L91" s="3">
        <v>27854.61</v>
      </c>
      <c r="M91" s="3">
        <v>0</v>
      </c>
      <c r="N91" s="3">
        <v>0</v>
      </c>
      <c r="O91" s="3">
        <v>20579.53</v>
      </c>
      <c r="P91" s="3">
        <v>18740.300000000003</v>
      </c>
      <c r="Q91" s="3">
        <v>8235.57</v>
      </c>
      <c r="R91" s="3">
        <v>1533.39</v>
      </c>
      <c r="S91" s="3">
        <v>918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50219</v>
      </c>
      <c r="Z91" s="3">
        <v>609145.89999999979</v>
      </c>
      <c r="AA91" s="3">
        <v>2229.2799999999997</v>
      </c>
      <c r="AB91">
        <v>230246.76000000004</v>
      </c>
      <c r="AC91">
        <v>0</v>
      </c>
      <c r="AD91">
        <v>55170.35</v>
      </c>
      <c r="AE91">
        <v>0</v>
      </c>
      <c r="AF91">
        <v>6557.5900000000011</v>
      </c>
      <c r="AG91">
        <v>4753.9800000000005</v>
      </c>
      <c r="AH91">
        <v>3480</v>
      </c>
      <c r="AI91">
        <v>11858.970000000001</v>
      </c>
      <c r="AJ91">
        <v>3029.12</v>
      </c>
      <c r="AK91">
        <v>17573.759999999998</v>
      </c>
      <c r="AL91">
        <v>2224.4700000000003</v>
      </c>
      <c r="AM91">
        <v>69922.780000000028</v>
      </c>
      <c r="AN91">
        <v>3366.6100000000006</v>
      </c>
      <c r="AO91">
        <v>13986.279999999999</v>
      </c>
      <c r="AP91">
        <v>14221.5</v>
      </c>
      <c r="AQ91">
        <v>2353</v>
      </c>
      <c r="AR91">
        <v>52496.450000000019</v>
      </c>
      <c r="AS91">
        <v>2646.4</v>
      </c>
      <c r="AT91">
        <v>0</v>
      </c>
      <c r="AU91">
        <v>0</v>
      </c>
      <c r="AV91">
        <v>0</v>
      </c>
      <c r="AW91">
        <v>2308.2600000000002</v>
      </c>
      <c r="AX91">
        <v>0</v>
      </c>
      <c r="AY91">
        <v>0</v>
      </c>
      <c r="AZ91">
        <v>0</v>
      </c>
      <c r="BA91">
        <v>7084.5299999999979</v>
      </c>
      <c r="BB91">
        <v>6393.25</v>
      </c>
      <c r="BC91" s="3">
        <v>8051.24</v>
      </c>
      <c r="BD91" s="3">
        <v>81161.690000000075</v>
      </c>
      <c r="BE91" s="3">
        <v>14195.200000000003</v>
      </c>
      <c r="BF91" s="3">
        <v>51278.2</v>
      </c>
      <c r="BG91" s="3">
        <v>28506.01</v>
      </c>
      <c r="BH91" s="3">
        <v>0</v>
      </c>
      <c r="BI91" s="3">
        <v>0</v>
      </c>
      <c r="BJ91" s="3">
        <v>0</v>
      </c>
      <c r="BK91" s="3">
        <v>0</v>
      </c>
      <c r="BL91" s="3">
        <v>2341.5</v>
      </c>
      <c r="BM91" s="3">
        <v>6328.75</v>
      </c>
      <c r="BN91" s="3">
        <v>0</v>
      </c>
      <c r="BO91" s="3">
        <v>0</v>
      </c>
      <c r="BP91" s="3">
        <v>1</v>
      </c>
      <c r="BQ91" s="3">
        <v>0</v>
      </c>
      <c r="BR91" s="3">
        <v>10775.97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2">
        <v>0</v>
      </c>
      <c r="BY91" s="2">
        <v>0</v>
      </c>
      <c r="BZ91" s="2">
        <v>208560.29</v>
      </c>
      <c r="CA91" s="2">
        <v>9493.8700000000008</v>
      </c>
      <c r="CB91" s="2">
        <v>0</v>
      </c>
      <c r="CC91" s="2">
        <v>-2341.5</v>
      </c>
      <c r="CD91" s="2">
        <v>0</v>
      </c>
    </row>
    <row r="92" spans="1:83" ht="14.4" x14ac:dyDescent="0.3">
      <c r="A92" s="27">
        <v>2187</v>
      </c>
      <c r="B92" s="2" t="str">
        <f>_xlfn.XLOOKUP(A92,'Schools lookup'!A:A,'Schools lookup'!B:B)</f>
        <v>CIP2187</v>
      </c>
      <c r="C92" s="2" t="str">
        <f>_xlfn.XLOOKUP(A92,'Schools lookup'!A:A,'Schools lookup'!C:C)</f>
        <v>Parwich Primary School</v>
      </c>
      <c r="D92" s="3">
        <v>44590.25</v>
      </c>
      <c r="E92" s="3">
        <v>5553</v>
      </c>
      <c r="F92" s="3">
        <v>20748.52</v>
      </c>
      <c r="G92" s="3">
        <v>278275.12</v>
      </c>
      <c r="H92" s="3">
        <v>0</v>
      </c>
      <c r="I92" s="3">
        <v>20017.659999999996</v>
      </c>
      <c r="J92" s="3">
        <v>0</v>
      </c>
      <c r="K92" s="3">
        <v>4780</v>
      </c>
      <c r="L92" s="3">
        <v>6297.88</v>
      </c>
      <c r="M92" s="3">
        <v>0</v>
      </c>
      <c r="N92" s="3">
        <v>0</v>
      </c>
      <c r="O92" s="3">
        <v>7667.2600000000011</v>
      </c>
      <c r="P92" s="3">
        <v>6286.5300000000007</v>
      </c>
      <c r="Q92" s="3">
        <v>631.45999999999992</v>
      </c>
      <c r="R92" s="3">
        <v>0</v>
      </c>
      <c r="S92" s="3">
        <v>847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17646</v>
      </c>
      <c r="Z92" s="3">
        <v>173945.81000000008</v>
      </c>
      <c r="AA92" s="3">
        <v>0</v>
      </c>
      <c r="AB92">
        <v>29175.270000000008</v>
      </c>
      <c r="AC92">
        <v>13374.060000000001</v>
      </c>
      <c r="AD92">
        <v>31795.760000000009</v>
      </c>
      <c r="AE92">
        <v>20.389999999999993</v>
      </c>
      <c r="AF92">
        <v>15437.23000000001</v>
      </c>
      <c r="AG92">
        <v>1134.5499999999997</v>
      </c>
      <c r="AH92">
        <v>1395</v>
      </c>
      <c r="AI92">
        <v>3230.58</v>
      </c>
      <c r="AJ92">
        <v>142.24</v>
      </c>
      <c r="AK92">
        <v>10107.719999999999</v>
      </c>
      <c r="AL92">
        <v>1234.9000000000001</v>
      </c>
      <c r="AM92">
        <v>945.04000000000008</v>
      </c>
      <c r="AN92">
        <v>551.94999999999993</v>
      </c>
      <c r="AO92">
        <v>7664.7000000000007</v>
      </c>
      <c r="AP92">
        <v>2894.2</v>
      </c>
      <c r="AQ92">
        <v>1790.9</v>
      </c>
      <c r="AR92">
        <v>13740.359999999997</v>
      </c>
      <c r="AS92">
        <v>1760.77</v>
      </c>
      <c r="AT92">
        <v>0</v>
      </c>
      <c r="AU92">
        <v>221.19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1498.12</v>
      </c>
      <c r="BB92">
        <v>584.25</v>
      </c>
      <c r="BC92" s="3">
        <v>1762.67</v>
      </c>
      <c r="BD92" s="3">
        <v>18852.650000000009</v>
      </c>
      <c r="BE92" s="3">
        <v>378</v>
      </c>
      <c r="BF92" s="3">
        <v>6880.3</v>
      </c>
      <c r="BG92" s="3">
        <v>11634.640000000001</v>
      </c>
      <c r="BH92" s="3">
        <v>0</v>
      </c>
      <c r="BI92" s="3">
        <v>0</v>
      </c>
      <c r="BJ92" s="3">
        <v>0</v>
      </c>
      <c r="BK92" s="3">
        <v>0</v>
      </c>
      <c r="BL92" s="3">
        <v>155.28</v>
      </c>
      <c r="BM92" s="3">
        <v>4225</v>
      </c>
      <c r="BN92" s="3">
        <v>0</v>
      </c>
      <c r="BO92" s="3">
        <v>0</v>
      </c>
      <c r="BP92" s="3">
        <v>1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877</v>
      </c>
      <c r="BX92" s="2">
        <v>0</v>
      </c>
      <c r="BY92" s="2">
        <v>0</v>
      </c>
      <c r="BZ92" s="2">
        <v>34885.909999999996</v>
      </c>
      <c r="CA92" s="2">
        <v>24096.52</v>
      </c>
      <c r="CB92" s="2">
        <v>0</v>
      </c>
      <c r="CC92" s="2">
        <v>5397.72</v>
      </c>
      <c r="CD92" s="2">
        <v>0</v>
      </c>
    </row>
    <row r="93" spans="1:83" ht="14.4" x14ac:dyDescent="0.3">
      <c r="A93" s="27">
        <v>2190</v>
      </c>
      <c r="B93" s="2" t="str">
        <f>_xlfn.XLOOKUP(A93,'Schools lookup'!A:A,'Schools lookup'!B:B)</f>
        <v>CIP2190</v>
      </c>
      <c r="C93" s="2" t="str">
        <f>_xlfn.XLOOKUP(A93,'Schools lookup'!A:A,'Schools lookup'!C:C)</f>
        <v>Pilsley Primary School</v>
      </c>
      <c r="D93" s="3">
        <v>-863.75</v>
      </c>
      <c r="E93" s="3">
        <v>-3960.01</v>
      </c>
      <c r="F93" s="3">
        <v>19467.150000000001</v>
      </c>
      <c r="G93" s="3">
        <v>1217639.72</v>
      </c>
      <c r="H93" s="3">
        <v>0</v>
      </c>
      <c r="I93" s="3">
        <v>180399.38000000006</v>
      </c>
      <c r="J93" s="3">
        <v>0</v>
      </c>
      <c r="K93" s="3">
        <v>90710.400000000009</v>
      </c>
      <c r="L93" s="3">
        <v>24405.75</v>
      </c>
      <c r="M93" s="3">
        <v>0</v>
      </c>
      <c r="N93" s="3">
        <v>1368.5</v>
      </c>
      <c r="O93" s="3">
        <v>11565.930000000011</v>
      </c>
      <c r="P93" s="3">
        <v>20597.900000000009</v>
      </c>
      <c r="Q93" s="3">
        <v>7376.48</v>
      </c>
      <c r="R93" s="3">
        <v>3491.45</v>
      </c>
      <c r="S93" s="3">
        <v>13463.449999999999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38361</v>
      </c>
      <c r="Z93" s="3">
        <v>736483.52999999991</v>
      </c>
      <c r="AA93" s="3">
        <v>979.15999999999985</v>
      </c>
      <c r="AB93">
        <v>500264.26000000007</v>
      </c>
      <c r="AC93">
        <v>0</v>
      </c>
      <c r="AD93">
        <v>37770.180000000015</v>
      </c>
      <c r="AE93">
        <v>0</v>
      </c>
      <c r="AF93">
        <v>14176.429999999997</v>
      </c>
      <c r="AG93">
        <v>7110.0800000000008</v>
      </c>
      <c r="AH93">
        <v>4072.46</v>
      </c>
      <c r="AI93">
        <v>13804.27</v>
      </c>
      <c r="AJ93">
        <v>1407.46</v>
      </c>
      <c r="AK93">
        <v>13207.460000000001</v>
      </c>
      <c r="AL93">
        <v>900.67</v>
      </c>
      <c r="AM93">
        <v>32711.950000000008</v>
      </c>
      <c r="AN93">
        <v>4434.1499999999987</v>
      </c>
      <c r="AO93">
        <v>22669.05</v>
      </c>
      <c r="AP93">
        <v>19461</v>
      </c>
      <c r="AQ93">
        <v>2622.8299999999995</v>
      </c>
      <c r="AR93">
        <v>47345.279999999992</v>
      </c>
      <c r="AS93">
        <v>3739.9</v>
      </c>
      <c r="AT93">
        <v>0</v>
      </c>
      <c r="AU93">
        <v>5001.8</v>
      </c>
      <c r="AV93">
        <v>0</v>
      </c>
      <c r="AW93">
        <v>128.8300000000001</v>
      </c>
      <c r="AX93">
        <v>0</v>
      </c>
      <c r="AY93">
        <v>0</v>
      </c>
      <c r="AZ93">
        <v>0</v>
      </c>
      <c r="BA93">
        <v>12113.71000000001</v>
      </c>
      <c r="BB93">
        <v>5781</v>
      </c>
      <c r="BC93" s="3">
        <v>7987.9400000000005</v>
      </c>
      <c r="BD93" s="3">
        <v>68067.39</v>
      </c>
      <c r="BE93" s="3">
        <v>41444.28</v>
      </c>
      <c r="BF93" s="3">
        <v>76932.51999999999</v>
      </c>
      <c r="BG93" s="3">
        <v>20359.79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6373.75</v>
      </c>
      <c r="BN93" s="3">
        <v>0</v>
      </c>
      <c r="BO93" s="3">
        <v>0</v>
      </c>
      <c r="BP93" s="3">
        <v>1</v>
      </c>
      <c r="BQ93" s="3">
        <v>0</v>
      </c>
      <c r="BR93" s="3">
        <v>5466.18</v>
      </c>
      <c r="BS93" s="3">
        <v>0</v>
      </c>
      <c r="BT93" s="3">
        <v>0</v>
      </c>
      <c r="BU93" s="3">
        <v>0</v>
      </c>
      <c r="BV93" s="3">
        <v>0</v>
      </c>
      <c r="BW93" s="3">
        <v>1819</v>
      </c>
      <c r="BX93" s="2">
        <v>0</v>
      </c>
      <c r="BY93" s="2">
        <v>0</v>
      </c>
      <c r="BZ93" s="2">
        <v>-92461.17</v>
      </c>
      <c r="CA93" s="2">
        <v>18555.72</v>
      </c>
      <c r="CB93" s="2">
        <v>0</v>
      </c>
      <c r="CC93" s="2">
        <v>-3960.01</v>
      </c>
      <c r="CD93" s="2">
        <v>0</v>
      </c>
    </row>
    <row r="94" spans="1:83" ht="14.4" x14ac:dyDescent="0.3">
      <c r="A94" s="27">
        <v>2191</v>
      </c>
      <c r="B94" s="2" t="str">
        <f>_xlfn.XLOOKUP(A94,'Schools lookup'!A:A,'Schools lookup'!B:B)</f>
        <v>CIP2191</v>
      </c>
      <c r="C94" s="2" t="str">
        <f>_xlfn.XLOOKUP(A94,'Schools lookup'!A:A,'Schools lookup'!C:C)</f>
        <v>Park House Primary School</v>
      </c>
      <c r="D94" s="3">
        <v>97866.919999999984</v>
      </c>
      <c r="E94" s="3">
        <v>42657.360000000008</v>
      </c>
      <c r="F94" s="3">
        <v>14616.32</v>
      </c>
      <c r="G94" s="3">
        <v>1040065.36</v>
      </c>
      <c r="H94" s="3">
        <v>0</v>
      </c>
      <c r="I94" s="3">
        <v>78144.600000000006</v>
      </c>
      <c r="J94" s="3">
        <v>0</v>
      </c>
      <c r="K94" s="3">
        <v>47280</v>
      </c>
      <c r="L94" s="3">
        <v>20257.5</v>
      </c>
      <c r="M94" s="3">
        <v>0</v>
      </c>
      <c r="N94" s="3">
        <v>200</v>
      </c>
      <c r="O94" s="3">
        <v>14921.13</v>
      </c>
      <c r="P94" s="3">
        <v>25788.42</v>
      </c>
      <c r="Q94" s="3">
        <v>8273.57</v>
      </c>
      <c r="R94" s="3">
        <v>278.75</v>
      </c>
      <c r="S94" s="3">
        <v>16581.509999999998</v>
      </c>
      <c r="T94" s="3">
        <v>0</v>
      </c>
      <c r="U94" s="3">
        <v>0</v>
      </c>
      <c r="V94" s="3">
        <v>0</v>
      </c>
      <c r="W94" s="3">
        <v>31669.57</v>
      </c>
      <c r="X94" s="3">
        <v>0</v>
      </c>
      <c r="Y94" s="3">
        <v>52298</v>
      </c>
      <c r="Z94" s="3">
        <v>633827.49</v>
      </c>
      <c r="AA94" s="3">
        <v>24066.079999999998</v>
      </c>
      <c r="AB94">
        <v>246661.99999999994</v>
      </c>
      <c r="AC94">
        <v>7250.5500000000011</v>
      </c>
      <c r="AD94">
        <v>51942.979999999981</v>
      </c>
      <c r="AE94">
        <v>171.43999999999997</v>
      </c>
      <c r="AF94">
        <v>33574.320000000022</v>
      </c>
      <c r="AG94">
        <v>5452.09</v>
      </c>
      <c r="AH94">
        <v>4695.3899999999994</v>
      </c>
      <c r="AI94">
        <v>11624.619999999999</v>
      </c>
      <c r="AJ94">
        <v>2967.2799999999997</v>
      </c>
      <c r="AK94">
        <v>15869.329999999998</v>
      </c>
      <c r="AL94">
        <v>3547.24</v>
      </c>
      <c r="AM94">
        <v>25025.290000000005</v>
      </c>
      <c r="AN94">
        <v>3891.0699999999997</v>
      </c>
      <c r="AO94">
        <v>29518.469999999994</v>
      </c>
      <c r="AP94">
        <v>15344.25</v>
      </c>
      <c r="AQ94">
        <v>4310.1100000000006</v>
      </c>
      <c r="AR94">
        <v>45972.34</v>
      </c>
      <c r="AS94">
        <v>8376.18</v>
      </c>
      <c r="AT94" s="22">
        <v>0</v>
      </c>
      <c r="AU94">
        <v>9440.8700000000008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2056.7599999999993</v>
      </c>
      <c r="BB94">
        <v>6303.75</v>
      </c>
      <c r="BC94" s="3">
        <v>15827.73</v>
      </c>
      <c r="BD94" s="3">
        <v>75985.120000000024</v>
      </c>
      <c r="BE94" s="3">
        <v>14663</v>
      </c>
      <c r="BF94" s="3">
        <v>13672.21</v>
      </c>
      <c r="BG94" s="3">
        <v>19478.55</v>
      </c>
      <c r="BH94" s="3">
        <v>0</v>
      </c>
      <c r="BI94" s="3">
        <v>0</v>
      </c>
      <c r="BJ94" s="3">
        <v>0</v>
      </c>
      <c r="BK94" s="3">
        <v>31462.229999999996</v>
      </c>
      <c r="BL94" s="3">
        <v>765.83999999999935</v>
      </c>
      <c r="BM94" s="3">
        <v>6283.75</v>
      </c>
      <c r="BN94" s="3">
        <v>0</v>
      </c>
      <c r="BO94" s="3">
        <v>0</v>
      </c>
      <c r="BP94" s="3">
        <v>1</v>
      </c>
      <c r="BQ94" s="3">
        <v>0</v>
      </c>
      <c r="BR94" s="3">
        <v>13620.93</v>
      </c>
      <c r="BS94" s="3">
        <v>2909.81</v>
      </c>
      <c r="BT94" s="3">
        <v>-1.4210854715202004E-13</v>
      </c>
      <c r="BU94" s="3">
        <v>675</v>
      </c>
      <c r="BV94" s="3">
        <v>0</v>
      </c>
      <c r="BW94" s="3">
        <v>1422</v>
      </c>
      <c r="BX94" s="2">
        <v>0</v>
      </c>
      <c r="BY94" s="2">
        <v>0</v>
      </c>
      <c r="BZ94" s="2">
        <v>70439.249999999985</v>
      </c>
      <c r="CA94" s="2">
        <v>2272.33</v>
      </c>
      <c r="CB94" s="2">
        <v>0</v>
      </c>
      <c r="CC94" s="2">
        <v>42098.860000000015</v>
      </c>
      <c r="CD94" s="2">
        <v>0</v>
      </c>
    </row>
    <row r="95" spans="1:83" ht="14.4" x14ac:dyDescent="0.3">
      <c r="A95" s="27">
        <v>2196</v>
      </c>
      <c r="B95" s="2" t="str">
        <f>_xlfn.XLOOKUP(A95,'Schools lookup'!A:A,'Schools lookup'!B:B)</f>
        <v>CIP2196</v>
      </c>
      <c r="C95" s="2" t="str">
        <f>_xlfn.XLOOKUP(A95,'Schools lookup'!A:A,'Schools lookup'!C:C)</f>
        <v>Anthony Bek Community Primary School</v>
      </c>
      <c r="D95" s="3">
        <v>128793.5</v>
      </c>
      <c r="E95" s="3">
        <v>7256.7199999999993</v>
      </c>
      <c r="F95" s="3">
        <v>26253.06</v>
      </c>
      <c r="G95" s="3">
        <v>1394235.58</v>
      </c>
      <c r="H95" s="3">
        <v>0</v>
      </c>
      <c r="I95" s="3">
        <v>83054.59</v>
      </c>
      <c r="J95" s="3">
        <v>0</v>
      </c>
      <c r="K95" s="3">
        <v>154467.91999999998</v>
      </c>
      <c r="L95" s="3">
        <v>34703.089999999997</v>
      </c>
      <c r="M95" s="3">
        <v>-262.20999999999998</v>
      </c>
      <c r="N95" s="3">
        <v>0</v>
      </c>
      <c r="O95" s="3">
        <v>30614.550000000003</v>
      </c>
      <c r="P95" s="3">
        <v>20496.740000000002</v>
      </c>
      <c r="Q95" s="3">
        <v>0</v>
      </c>
      <c r="R95" s="3">
        <v>1472.46</v>
      </c>
      <c r="S95" s="3">
        <v>0</v>
      </c>
      <c r="T95" s="3">
        <v>0</v>
      </c>
      <c r="U95" s="3">
        <v>0</v>
      </c>
      <c r="V95" s="3">
        <v>0</v>
      </c>
      <c r="W95" s="3">
        <v>15490.5</v>
      </c>
      <c r="X95" s="3">
        <v>0</v>
      </c>
      <c r="Y95" s="3">
        <v>41990</v>
      </c>
      <c r="Z95" s="3">
        <v>661498.66</v>
      </c>
      <c r="AA95" s="3">
        <v>6531.3299999999981</v>
      </c>
      <c r="AB95">
        <v>492946.97999999992</v>
      </c>
      <c r="AC95">
        <v>2397.21</v>
      </c>
      <c r="AD95">
        <v>59163.590000000018</v>
      </c>
      <c r="AE95">
        <v>0</v>
      </c>
      <c r="AF95">
        <v>32930.850000000006</v>
      </c>
      <c r="AG95">
        <v>6156.2900000000018</v>
      </c>
      <c r="AH95">
        <v>12897.8</v>
      </c>
      <c r="AI95">
        <v>2919.74</v>
      </c>
      <c r="AJ95">
        <v>3467.9</v>
      </c>
      <c r="AK95">
        <v>13772.529999999999</v>
      </c>
      <c r="AL95">
        <v>2063.1999999999998</v>
      </c>
      <c r="AM95">
        <v>47149.1</v>
      </c>
      <c r="AN95">
        <v>2316.7400000000007</v>
      </c>
      <c r="AO95">
        <v>30069.509999999991</v>
      </c>
      <c r="AP95">
        <v>22829.25</v>
      </c>
      <c r="AQ95">
        <v>8754.7299999999977</v>
      </c>
      <c r="AR95">
        <v>53624.530000000013</v>
      </c>
      <c r="AS95">
        <v>576.52</v>
      </c>
      <c r="AT95">
        <v>0</v>
      </c>
      <c r="AU95">
        <v>3223.3</v>
      </c>
      <c r="AV95">
        <v>0</v>
      </c>
      <c r="AW95">
        <v>3523.0299999999997</v>
      </c>
      <c r="AX95">
        <v>0</v>
      </c>
      <c r="AY95">
        <v>1875</v>
      </c>
      <c r="AZ95">
        <v>0</v>
      </c>
      <c r="BA95">
        <v>1292.2699999999998</v>
      </c>
      <c r="BB95">
        <v>6457.5</v>
      </c>
      <c r="BC95" s="3">
        <v>16248.09</v>
      </c>
      <c r="BD95" s="3">
        <v>83570.359999999986</v>
      </c>
      <c r="BE95" s="3">
        <v>439.98</v>
      </c>
      <c r="BF95" s="3">
        <v>24084.760000000002</v>
      </c>
      <c r="BG95" s="3">
        <v>20890.559999999998</v>
      </c>
      <c r="BH95" s="3">
        <v>0</v>
      </c>
      <c r="BI95" s="3">
        <v>0</v>
      </c>
      <c r="BJ95" s="3">
        <v>0</v>
      </c>
      <c r="BK95" s="3">
        <v>10866.150000000001</v>
      </c>
      <c r="BL95" s="3">
        <v>0</v>
      </c>
      <c r="BM95" s="3">
        <v>6490.75</v>
      </c>
      <c r="BN95" s="3">
        <v>0</v>
      </c>
      <c r="BO95" s="3">
        <v>0</v>
      </c>
      <c r="BP95" s="3">
        <v>1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23075</v>
      </c>
      <c r="BX95" s="2">
        <v>0</v>
      </c>
      <c r="BY95" s="2">
        <v>0</v>
      </c>
      <c r="BZ95" s="2">
        <v>265894.92</v>
      </c>
      <c r="CA95" s="2">
        <v>9668.81</v>
      </c>
      <c r="CB95" s="2">
        <v>0</v>
      </c>
      <c r="CC95" s="2">
        <v>11881.07</v>
      </c>
      <c r="CD95" s="2">
        <v>0</v>
      </c>
    </row>
    <row r="96" spans="1:83" ht="14.4" x14ac:dyDescent="0.3">
      <c r="A96" s="27">
        <v>2201</v>
      </c>
      <c r="B96" s="2" t="str">
        <f>_xlfn.XLOOKUP(A96,'Schools lookup'!A:A,'Schools lookup'!B:B)</f>
        <v>CIP2201</v>
      </c>
      <c r="C96" s="2" t="str">
        <f>_xlfn.XLOOKUP(A96,'Schools lookup'!A:A,'Schools lookup'!C:C)</f>
        <v>Ripley Junior School</v>
      </c>
      <c r="D96" s="3">
        <v>169751.49</v>
      </c>
      <c r="E96" s="3">
        <v>57347.63</v>
      </c>
      <c r="F96" s="3">
        <v>15040.7</v>
      </c>
      <c r="G96" s="3">
        <v>1701464.67</v>
      </c>
      <c r="H96" s="3">
        <v>0</v>
      </c>
      <c r="I96" s="3">
        <v>155955.20000000001</v>
      </c>
      <c r="J96" s="3">
        <v>0</v>
      </c>
      <c r="K96" s="3">
        <v>201930</v>
      </c>
      <c r="L96" s="3">
        <v>39244.18</v>
      </c>
      <c r="M96" s="3">
        <v>0</v>
      </c>
      <c r="N96" s="3">
        <v>4440</v>
      </c>
      <c r="O96" s="3">
        <v>41609.410000000003</v>
      </c>
      <c r="P96" s="3">
        <v>45572.950000000019</v>
      </c>
      <c r="Q96" s="3">
        <v>8040.41</v>
      </c>
      <c r="R96" s="3">
        <v>431.34000000000003</v>
      </c>
      <c r="S96" s="3">
        <v>16299.25</v>
      </c>
      <c r="T96" s="3">
        <v>0</v>
      </c>
      <c r="U96" s="3">
        <v>0</v>
      </c>
      <c r="V96" s="3">
        <v>0</v>
      </c>
      <c r="W96" s="3">
        <v>33389.309999999983</v>
      </c>
      <c r="X96" s="3">
        <v>0</v>
      </c>
      <c r="Y96" s="3">
        <v>19324</v>
      </c>
      <c r="Z96" s="3">
        <v>1041626.6199999998</v>
      </c>
      <c r="AA96" s="3">
        <v>5986.18</v>
      </c>
      <c r="AB96">
        <v>386685.74999999953</v>
      </c>
      <c r="AC96">
        <v>12386.47</v>
      </c>
      <c r="AD96">
        <v>83523.11</v>
      </c>
      <c r="AE96">
        <v>92.9</v>
      </c>
      <c r="AF96">
        <v>55817.109999999986</v>
      </c>
      <c r="AG96">
        <v>8124.1099999999988</v>
      </c>
      <c r="AH96">
        <v>4466</v>
      </c>
      <c r="AI96">
        <v>19086.989999999998</v>
      </c>
      <c r="AJ96">
        <v>4918.41</v>
      </c>
      <c r="AK96">
        <v>22883.79</v>
      </c>
      <c r="AL96">
        <v>6147.3499999999985</v>
      </c>
      <c r="AM96">
        <v>92320.25999999998</v>
      </c>
      <c r="AN96">
        <v>6519.2200000000012</v>
      </c>
      <c r="AO96">
        <v>44452.30999999999</v>
      </c>
      <c r="AP96">
        <v>16856.84</v>
      </c>
      <c r="AQ96">
        <v>2418.5000000000009</v>
      </c>
      <c r="AR96">
        <v>60222.620000000017</v>
      </c>
      <c r="AS96">
        <v>1863</v>
      </c>
      <c r="AT96">
        <v>0</v>
      </c>
      <c r="AU96">
        <v>30506.12</v>
      </c>
      <c r="AV96">
        <v>0</v>
      </c>
      <c r="AW96">
        <v>-5515.1100000000006</v>
      </c>
      <c r="AX96">
        <v>9703.56</v>
      </c>
      <c r="AY96">
        <v>7346.09</v>
      </c>
      <c r="AZ96">
        <v>0</v>
      </c>
      <c r="BA96">
        <v>34603.690000000061</v>
      </c>
      <c r="BB96">
        <v>10332</v>
      </c>
      <c r="BC96" s="3">
        <v>19815.669999999998</v>
      </c>
      <c r="BD96" s="3">
        <v>99324.269999999975</v>
      </c>
      <c r="BE96" s="3">
        <v>54842.389999999956</v>
      </c>
      <c r="BF96" s="3">
        <v>38498.399999999994</v>
      </c>
      <c r="BG96" s="3">
        <v>26980.1</v>
      </c>
      <c r="BH96" s="3">
        <v>0</v>
      </c>
      <c r="BI96" s="3">
        <v>0</v>
      </c>
      <c r="BJ96" s="3">
        <v>0</v>
      </c>
      <c r="BK96" s="3">
        <v>8907.7300000000014</v>
      </c>
      <c r="BL96" s="3">
        <v>774.31</v>
      </c>
      <c r="BM96" s="3">
        <v>7706.88</v>
      </c>
      <c r="BN96" s="3">
        <v>0</v>
      </c>
      <c r="BO96" s="3">
        <v>0</v>
      </c>
      <c r="BP96" s="3">
        <v>1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13244.8</v>
      </c>
      <c r="BX96" s="2">
        <v>0</v>
      </c>
      <c r="BY96" s="2">
        <v>0</v>
      </c>
      <c r="BZ96" s="2">
        <v>201228.17000000004</v>
      </c>
      <c r="CA96" s="2">
        <v>9502.7800000000007</v>
      </c>
      <c r="CB96" s="2">
        <v>0</v>
      </c>
      <c r="CC96" s="2">
        <v>81054.89999999998</v>
      </c>
      <c r="CD96" s="2">
        <v>0</v>
      </c>
    </row>
    <row r="97" spans="1:83" ht="14.4" x14ac:dyDescent="0.3">
      <c r="A97" s="27">
        <v>2202</v>
      </c>
      <c r="B97" s="2" t="str">
        <f>_xlfn.XLOOKUP(A97,'Schools lookup'!A:A,'Schools lookup'!B:B)</f>
        <v>CIP2202</v>
      </c>
      <c r="C97" s="2" t="str">
        <f>_xlfn.XLOOKUP(A97,'Schools lookup'!A:A,'Schools lookup'!C:C)</f>
        <v>Ripley Infant School</v>
      </c>
      <c r="D97" s="3">
        <v>172809.53</v>
      </c>
      <c r="E97" s="3">
        <v>0</v>
      </c>
      <c r="F97" s="3">
        <v>1582.35</v>
      </c>
      <c r="G97" s="3">
        <v>1001047.46</v>
      </c>
      <c r="H97" s="3">
        <v>0</v>
      </c>
      <c r="I97" s="3">
        <v>46948.420000000006</v>
      </c>
      <c r="J97" s="3">
        <v>0</v>
      </c>
      <c r="K97" s="3">
        <v>127365</v>
      </c>
      <c r="L97" s="3">
        <v>22945.5</v>
      </c>
      <c r="M97" s="3">
        <v>0</v>
      </c>
      <c r="N97" s="3">
        <v>1053</v>
      </c>
      <c r="O97" s="3">
        <v>21747.350000000002</v>
      </c>
      <c r="P97" s="3">
        <v>193.55</v>
      </c>
      <c r="Q97" s="3">
        <v>858.54</v>
      </c>
      <c r="R97" s="3">
        <v>0</v>
      </c>
      <c r="S97" s="3">
        <v>5928.2000000000007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53411</v>
      </c>
      <c r="Z97" s="3">
        <v>529448.83999999985</v>
      </c>
      <c r="AA97" s="3">
        <v>4508.2500000000009</v>
      </c>
      <c r="AB97">
        <v>260369.56000000006</v>
      </c>
      <c r="AC97">
        <v>68.5</v>
      </c>
      <c r="AD97">
        <v>72138.599999999991</v>
      </c>
      <c r="AE97">
        <v>0</v>
      </c>
      <c r="AF97">
        <v>28310.200000000008</v>
      </c>
      <c r="AG97">
        <v>5169.5899999999992</v>
      </c>
      <c r="AH97">
        <v>4046</v>
      </c>
      <c r="AI97">
        <v>10690.2</v>
      </c>
      <c r="AJ97">
        <v>1257.73</v>
      </c>
      <c r="AK97">
        <v>22936.670000000002</v>
      </c>
      <c r="AL97">
        <v>3627.3500000000004</v>
      </c>
      <c r="AM97">
        <v>54022.67</v>
      </c>
      <c r="AN97">
        <v>4441.34</v>
      </c>
      <c r="AO97">
        <v>18279.069999999996</v>
      </c>
      <c r="AP97">
        <v>21706.5</v>
      </c>
      <c r="AQ97">
        <v>3097.6499999999996</v>
      </c>
      <c r="AR97">
        <v>41745.360000000015</v>
      </c>
      <c r="AS97">
        <v>2508.25</v>
      </c>
      <c r="AT97">
        <v>0</v>
      </c>
      <c r="AU97">
        <v>334.98</v>
      </c>
      <c r="AV97">
        <v>0</v>
      </c>
      <c r="AW97">
        <v>8396.11</v>
      </c>
      <c r="AX97">
        <v>0</v>
      </c>
      <c r="AY97">
        <v>0</v>
      </c>
      <c r="AZ97">
        <v>0</v>
      </c>
      <c r="BA97">
        <v>19264.260000000006</v>
      </c>
      <c r="BB97">
        <v>5166</v>
      </c>
      <c r="BC97" s="3">
        <v>0</v>
      </c>
      <c r="BD97" s="3">
        <v>81851.59</v>
      </c>
      <c r="BE97" s="3">
        <v>19857.100000000002</v>
      </c>
      <c r="BF97" s="3">
        <v>91418.1</v>
      </c>
      <c r="BG97" s="3">
        <v>20903.280000000002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5901.25</v>
      </c>
      <c r="BN97" s="3">
        <v>0</v>
      </c>
      <c r="BO97" s="3">
        <v>0</v>
      </c>
      <c r="BP97" s="3">
        <v>1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2">
        <v>0</v>
      </c>
      <c r="BY97" s="2">
        <v>0</v>
      </c>
      <c r="BZ97" s="2">
        <v>118743.8</v>
      </c>
      <c r="CA97" s="2">
        <v>7483.6</v>
      </c>
      <c r="CB97" s="2">
        <v>0</v>
      </c>
      <c r="CC97" s="2">
        <v>0</v>
      </c>
      <c r="CD97" s="2">
        <v>0</v>
      </c>
    </row>
    <row r="98" spans="1:83" ht="14.4" x14ac:dyDescent="0.3">
      <c r="A98" s="27">
        <v>2210</v>
      </c>
      <c r="B98" s="2" t="str">
        <f>_xlfn.XLOOKUP(A98,'Schools lookup'!A:A,'Schools lookup'!B:B)</f>
        <v>CIP2210</v>
      </c>
      <c r="C98" s="2" t="str">
        <f>_xlfn.XLOOKUP(A98,'Schools lookup'!A:A,'Schools lookup'!C:C)</f>
        <v>Ladycross Infant School</v>
      </c>
      <c r="D98" s="3">
        <v>55141.430000000008</v>
      </c>
      <c r="E98" s="3">
        <v>108822.83</v>
      </c>
      <c r="F98" s="3">
        <v>20522.63</v>
      </c>
      <c r="G98" s="3">
        <v>1217320.81</v>
      </c>
      <c r="H98" s="3">
        <v>0</v>
      </c>
      <c r="I98" s="3">
        <v>95576.38</v>
      </c>
      <c r="J98" s="3">
        <v>0</v>
      </c>
      <c r="K98" s="3">
        <v>98958.2</v>
      </c>
      <c r="L98" s="3">
        <v>24749.410000000003</v>
      </c>
      <c r="M98" s="3">
        <v>2150</v>
      </c>
      <c r="N98" s="3">
        <v>13625.490000000002</v>
      </c>
      <c r="O98" s="3">
        <v>21168.860000000004</v>
      </c>
      <c r="P98" s="3">
        <v>2728.09</v>
      </c>
      <c r="Q98" s="3">
        <v>12907.68</v>
      </c>
      <c r="R98" s="3">
        <v>2046.72</v>
      </c>
      <c r="S98" s="3">
        <v>1379.3400000000001</v>
      </c>
      <c r="T98" s="3">
        <v>0</v>
      </c>
      <c r="U98" s="3">
        <v>0</v>
      </c>
      <c r="V98" s="3">
        <v>0</v>
      </c>
      <c r="W98" s="3">
        <v>-62</v>
      </c>
      <c r="X98" s="3">
        <v>0</v>
      </c>
      <c r="Y98" s="3">
        <v>69301</v>
      </c>
      <c r="Z98" s="3">
        <v>651952.18000000017</v>
      </c>
      <c r="AA98" s="3">
        <v>16271.980000000001</v>
      </c>
      <c r="AB98">
        <v>312603.63</v>
      </c>
      <c r="AC98">
        <v>0</v>
      </c>
      <c r="AD98">
        <v>63689.450000000019</v>
      </c>
      <c r="AE98">
        <v>0</v>
      </c>
      <c r="AF98">
        <v>54722.009999999987</v>
      </c>
      <c r="AG98">
        <v>5189.4799999999996</v>
      </c>
      <c r="AH98">
        <v>1897.8</v>
      </c>
      <c r="AI98">
        <v>15435.92</v>
      </c>
      <c r="AJ98">
        <v>3698.43</v>
      </c>
      <c r="AK98">
        <v>26839.339999999997</v>
      </c>
      <c r="AL98">
        <v>3916.52</v>
      </c>
      <c r="AM98">
        <v>61227.65</v>
      </c>
      <c r="AN98">
        <v>3769.65</v>
      </c>
      <c r="AO98">
        <v>27822.060000000005</v>
      </c>
      <c r="AP98">
        <v>18962</v>
      </c>
      <c r="AQ98">
        <v>7440.65</v>
      </c>
      <c r="AR98">
        <v>44283.039999999957</v>
      </c>
      <c r="AS98">
        <v>340.42</v>
      </c>
      <c r="AT98">
        <v>0</v>
      </c>
      <c r="AU98">
        <v>16327.389999999998</v>
      </c>
      <c r="AV98">
        <v>0</v>
      </c>
      <c r="AW98">
        <v>41.889999999999986</v>
      </c>
      <c r="AX98">
        <v>4654.63</v>
      </c>
      <c r="AY98">
        <v>5510.18</v>
      </c>
      <c r="AZ98">
        <v>0</v>
      </c>
      <c r="BA98">
        <v>3862.0000000000005</v>
      </c>
      <c r="BB98">
        <v>5842.5</v>
      </c>
      <c r="BC98" s="3">
        <v>1865</v>
      </c>
      <c r="BD98" s="3">
        <v>82332.06</v>
      </c>
      <c r="BE98" s="3">
        <v>20374.7</v>
      </c>
      <c r="BF98" s="3">
        <v>5091.25</v>
      </c>
      <c r="BG98" s="3">
        <v>18950.260000000002</v>
      </c>
      <c r="BH98" s="3">
        <v>0</v>
      </c>
      <c r="BI98" s="3">
        <v>0</v>
      </c>
      <c r="BJ98" s="3">
        <v>0</v>
      </c>
      <c r="BK98" s="3">
        <v>45.4</v>
      </c>
      <c r="BL98" s="3">
        <v>0</v>
      </c>
      <c r="BM98" s="3">
        <v>6585.25</v>
      </c>
      <c r="BN98" s="3">
        <v>0</v>
      </c>
      <c r="BO98" s="3">
        <v>0</v>
      </c>
      <c r="BP98" s="3">
        <v>1</v>
      </c>
      <c r="BQ98" s="3">
        <v>0</v>
      </c>
      <c r="BR98" s="3">
        <v>5560.33</v>
      </c>
      <c r="BS98" s="3">
        <v>0</v>
      </c>
      <c r="BT98" s="3">
        <v>1020</v>
      </c>
      <c r="BU98" s="3">
        <v>0</v>
      </c>
      <c r="BV98" s="3">
        <v>0</v>
      </c>
      <c r="BW98" s="3">
        <v>1322</v>
      </c>
      <c r="BX98" s="2">
        <v>1475</v>
      </c>
      <c r="BY98" s="2">
        <v>0</v>
      </c>
      <c r="BZ98" s="2">
        <v>132139.34999999998</v>
      </c>
      <c r="CA98" s="2">
        <v>17730.55</v>
      </c>
      <c r="CB98" s="2">
        <v>0</v>
      </c>
      <c r="CC98" s="2">
        <v>108715.43000000001</v>
      </c>
      <c r="CD98" s="2">
        <v>0</v>
      </c>
    </row>
    <row r="99" spans="1:83" ht="14.4" x14ac:dyDescent="0.3">
      <c r="A99" s="27">
        <v>2213</v>
      </c>
      <c r="B99" s="2" t="str">
        <f>_xlfn.XLOOKUP(A99,'Schools lookup'!A:A,'Schools lookup'!B:B)</f>
        <v>CIP2213</v>
      </c>
      <c r="C99" s="2" t="str">
        <f>_xlfn.XLOOKUP(A99,'Schools lookup'!A:A,'Schools lookup'!C:C)</f>
        <v>Palterton Primary School</v>
      </c>
      <c r="D99" s="3">
        <v>58314.670000000006</v>
      </c>
      <c r="E99" s="3">
        <v>42031.9</v>
      </c>
      <c r="F99" s="3">
        <v>23679.61</v>
      </c>
      <c r="G99" s="3">
        <v>382313.64</v>
      </c>
      <c r="H99" s="3">
        <v>0</v>
      </c>
      <c r="I99" s="3">
        <v>30118.400000000001</v>
      </c>
      <c r="J99" s="3">
        <v>0</v>
      </c>
      <c r="K99" s="3">
        <v>23336.67</v>
      </c>
      <c r="L99" s="3">
        <v>8516.93</v>
      </c>
      <c r="M99" s="3">
        <v>0</v>
      </c>
      <c r="N99" s="3">
        <v>0</v>
      </c>
      <c r="O99" s="3">
        <v>10346.789999999999</v>
      </c>
      <c r="P99" s="3">
        <v>11409.9</v>
      </c>
      <c r="Q99" s="3">
        <v>10148.279999999999</v>
      </c>
      <c r="R99" s="3">
        <v>3563.76</v>
      </c>
      <c r="S99" s="3">
        <v>2084</v>
      </c>
      <c r="T99" s="3">
        <v>0</v>
      </c>
      <c r="U99" s="3">
        <v>0</v>
      </c>
      <c r="V99" s="3">
        <v>0</v>
      </c>
      <c r="W99" s="3">
        <v>11288.25</v>
      </c>
      <c r="X99" s="3">
        <v>0</v>
      </c>
      <c r="Y99" s="3">
        <v>25490.14</v>
      </c>
      <c r="Z99" s="3">
        <v>213074.69</v>
      </c>
      <c r="AA99" s="3">
        <v>17109.600000000006</v>
      </c>
      <c r="AB99">
        <v>75273.83</v>
      </c>
      <c r="AC99">
        <v>9829.9499999999989</v>
      </c>
      <c r="AD99">
        <v>20312.010000000002</v>
      </c>
      <c r="AE99">
        <v>0</v>
      </c>
      <c r="AF99">
        <v>10454.130000000003</v>
      </c>
      <c r="AG99">
        <v>1876.5299999999997</v>
      </c>
      <c r="AH99">
        <v>1154</v>
      </c>
      <c r="AI99">
        <v>4031.4300000000003</v>
      </c>
      <c r="AJ99">
        <v>968.01</v>
      </c>
      <c r="AK99">
        <v>-6481.5</v>
      </c>
      <c r="AL99">
        <v>848</v>
      </c>
      <c r="AM99">
        <v>2287.2300000000005</v>
      </c>
      <c r="AN99">
        <v>1351.97</v>
      </c>
      <c r="AO99">
        <v>10495.94</v>
      </c>
      <c r="AP99">
        <v>4238.1100000000006</v>
      </c>
      <c r="AQ99">
        <v>605.15</v>
      </c>
      <c r="AR99">
        <v>24184.299999999996</v>
      </c>
      <c r="AS99">
        <v>5303.3799999999992</v>
      </c>
      <c r="AT99">
        <v>0</v>
      </c>
      <c r="AU99">
        <v>963.29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1052.4900000000011</v>
      </c>
      <c r="BB99">
        <v>1886</v>
      </c>
      <c r="BC99" s="3">
        <v>2580.9300000000003</v>
      </c>
      <c r="BD99" s="3">
        <v>28790.560000000005</v>
      </c>
      <c r="BE99" s="3">
        <v>16472.46</v>
      </c>
      <c r="BF99" s="3">
        <v>25027.5</v>
      </c>
      <c r="BG99" s="3">
        <v>13057.670000000002</v>
      </c>
      <c r="BH99" s="3">
        <v>0</v>
      </c>
      <c r="BI99" s="3">
        <v>0</v>
      </c>
      <c r="BJ99" s="3">
        <v>0</v>
      </c>
      <c r="BK99" s="3">
        <v>6179.4500000000007</v>
      </c>
      <c r="BL99" s="3">
        <v>6431.77</v>
      </c>
      <c r="BM99" s="3">
        <v>5102.5</v>
      </c>
      <c r="BN99" s="3">
        <v>0</v>
      </c>
      <c r="BO99" s="3">
        <v>0</v>
      </c>
      <c r="BP99" s="3">
        <v>1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13634.61</v>
      </c>
      <c r="BX99" s="2">
        <v>0</v>
      </c>
      <c r="BY99" s="2">
        <v>0</v>
      </c>
      <c r="BZ99" s="2">
        <v>78895.530000000013</v>
      </c>
      <c r="CA99" s="2">
        <v>15147.5</v>
      </c>
      <c r="CB99" s="2">
        <v>0</v>
      </c>
      <c r="CC99" s="2">
        <v>40708.929999999993</v>
      </c>
      <c r="CD99" s="2">
        <v>0</v>
      </c>
      <c r="CE99" s="2" t="s">
        <v>718</v>
      </c>
    </row>
    <row r="100" spans="1:83" ht="14.4" x14ac:dyDescent="0.3">
      <c r="A100" s="27">
        <v>2219</v>
      </c>
      <c r="B100" s="2" t="str">
        <f>_xlfn.XLOOKUP(A100,'Schools lookup'!A:A,'Schools lookup'!B:B)</f>
        <v>CIP2219</v>
      </c>
      <c r="C100" s="2" t="str">
        <f>_xlfn.XLOOKUP(A100,'Schools lookup'!A:A,'Schools lookup'!C:C)</f>
        <v>Brookfield Primary School</v>
      </c>
      <c r="D100" s="3">
        <v>246999.29</v>
      </c>
      <c r="E100" s="3">
        <v>-2153.3200000000002</v>
      </c>
      <c r="F100" s="3">
        <v>3883.68</v>
      </c>
      <c r="G100" s="3">
        <v>1047751.52</v>
      </c>
      <c r="H100" s="3">
        <v>0</v>
      </c>
      <c r="I100" s="3">
        <v>105940.2</v>
      </c>
      <c r="J100" s="3">
        <v>0</v>
      </c>
      <c r="K100" s="3">
        <v>141095</v>
      </c>
      <c r="L100" s="3">
        <v>27367.27</v>
      </c>
      <c r="M100" s="3">
        <v>0</v>
      </c>
      <c r="N100" s="3">
        <v>0</v>
      </c>
      <c r="O100" s="3">
        <v>68625.680000000008</v>
      </c>
      <c r="P100" s="3">
        <v>6060.5800000000008</v>
      </c>
      <c r="Q100" s="3">
        <v>5127.12</v>
      </c>
      <c r="R100" s="3">
        <v>11344.33</v>
      </c>
      <c r="S100" s="3">
        <v>1774.5</v>
      </c>
      <c r="T100" s="3">
        <v>0</v>
      </c>
      <c r="U100" s="3">
        <v>0</v>
      </c>
      <c r="V100" s="3">
        <v>0</v>
      </c>
      <c r="W100" s="3">
        <v>3009.9</v>
      </c>
      <c r="X100" s="3">
        <v>0</v>
      </c>
      <c r="Y100" s="3">
        <v>27097</v>
      </c>
      <c r="Z100" s="3">
        <v>642434.05999999994</v>
      </c>
      <c r="AA100" s="3">
        <v>1913.6300000000003</v>
      </c>
      <c r="AB100">
        <v>356629.64999999997</v>
      </c>
      <c r="AC100">
        <v>0</v>
      </c>
      <c r="AD100">
        <v>97572.550000000017</v>
      </c>
      <c r="AE100">
        <v>0</v>
      </c>
      <c r="AF100">
        <v>22791.26</v>
      </c>
      <c r="AG100">
        <v>5709.420000000001</v>
      </c>
      <c r="AH100">
        <v>2737.8</v>
      </c>
      <c r="AI100">
        <v>13202.95</v>
      </c>
      <c r="AJ100">
        <v>2685.21</v>
      </c>
      <c r="AK100">
        <v>44164.11</v>
      </c>
      <c r="AL100">
        <v>1469.2</v>
      </c>
      <c r="AM100">
        <v>32172.95</v>
      </c>
      <c r="AN100">
        <v>7887.4100000000008</v>
      </c>
      <c r="AO100">
        <v>11516.69</v>
      </c>
      <c r="AP100">
        <v>14970</v>
      </c>
      <c r="AQ100">
        <v>2372.7600000000002</v>
      </c>
      <c r="AR100">
        <v>87373.710000000094</v>
      </c>
      <c r="AS100">
        <v>4236.37</v>
      </c>
      <c r="AT100" s="22">
        <v>0</v>
      </c>
      <c r="AU100">
        <v>3450.07</v>
      </c>
      <c r="AV100">
        <v>0</v>
      </c>
      <c r="AW100">
        <v>3071.1299999999997</v>
      </c>
      <c r="AX100">
        <v>0</v>
      </c>
      <c r="AY100">
        <v>0</v>
      </c>
      <c r="AZ100">
        <v>0</v>
      </c>
      <c r="BA100">
        <v>13561.339999999991</v>
      </c>
      <c r="BB100">
        <v>5073.25</v>
      </c>
      <c r="BC100" s="3">
        <v>10699.109999999999</v>
      </c>
      <c r="BD100" s="3">
        <v>63263.960000000021</v>
      </c>
      <c r="BE100" s="3">
        <v>0</v>
      </c>
      <c r="BF100" s="3">
        <v>29331.21</v>
      </c>
      <c r="BG100" s="3">
        <v>31824.3</v>
      </c>
      <c r="BH100" s="3">
        <v>0</v>
      </c>
      <c r="BI100" s="3">
        <v>0</v>
      </c>
      <c r="BJ100" s="3">
        <v>0</v>
      </c>
      <c r="BK100" s="3">
        <v>9227.4499999999989</v>
      </c>
      <c r="BL100" s="3">
        <v>0</v>
      </c>
      <c r="BM100" s="3">
        <v>5873.13</v>
      </c>
      <c r="BN100" s="3">
        <v>0</v>
      </c>
      <c r="BO100" s="3">
        <v>0</v>
      </c>
      <c r="BP100" s="3">
        <v>1</v>
      </c>
      <c r="BQ100" s="3">
        <v>0</v>
      </c>
      <c r="BR100" s="3">
        <v>4020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2">
        <v>0</v>
      </c>
      <c r="BY100" s="2">
        <v>0</v>
      </c>
      <c r="BZ100" s="2">
        <v>177068.38999999998</v>
      </c>
      <c r="CA100" s="2">
        <v>5736.81</v>
      </c>
      <c r="CB100" s="2">
        <v>0</v>
      </c>
      <c r="CC100" s="2">
        <v>-8370.869999999999</v>
      </c>
      <c r="CD100" s="2">
        <v>0</v>
      </c>
    </row>
    <row r="101" spans="1:83" ht="14.4" x14ac:dyDescent="0.3">
      <c r="A101" s="27">
        <v>2223</v>
      </c>
      <c r="B101" s="2" t="str">
        <f>_xlfn.XLOOKUP(A101,'Schools lookup'!A:A,'Schools lookup'!B:B)</f>
        <v>CIP2223</v>
      </c>
      <c r="C101" s="2" t="str">
        <f>_xlfn.XLOOKUP(A101,'Schools lookup'!A:A,'Schools lookup'!C:C)</f>
        <v>Shirland Primary School</v>
      </c>
      <c r="D101" s="3">
        <v>359366.94</v>
      </c>
      <c r="E101" s="3">
        <v>-39998.29</v>
      </c>
      <c r="F101" s="3">
        <v>13340.62</v>
      </c>
      <c r="G101" s="3">
        <v>606291.28</v>
      </c>
      <c r="H101" s="3">
        <v>0</v>
      </c>
      <c r="I101" s="3">
        <v>20486.14</v>
      </c>
      <c r="J101" s="3">
        <v>0</v>
      </c>
      <c r="K101" s="3">
        <v>55025.83</v>
      </c>
      <c r="L101" s="3">
        <v>3633.75</v>
      </c>
      <c r="M101" s="3">
        <v>0</v>
      </c>
      <c r="N101" s="3">
        <v>272.98</v>
      </c>
      <c r="O101" s="3">
        <v>18224.95</v>
      </c>
      <c r="P101" s="3">
        <v>6784.079999999999</v>
      </c>
      <c r="Q101" s="3">
        <v>0</v>
      </c>
      <c r="R101" s="3">
        <v>0</v>
      </c>
      <c r="S101" s="3">
        <v>6318.5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20292.43</v>
      </c>
      <c r="Z101" s="3">
        <v>354625.76999999996</v>
      </c>
      <c r="AA101" s="3">
        <v>990.22000000000014</v>
      </c>
      <c r="AB101">
        <v>128521.34000000001</v>
      </c>
      <c r="AC101">
        <v>0</v>
      </c>
      <c r="AD101">
        <v>29553.470000000008</v>
      </c>
      <c r="AE101">
        <v>0</v>
      </c>
      <c r="AF101">
        <v>18676.800000000003</v>
      </c>
      <c r="AG101">
        <v>2457.6999999999998</v>
      </c>
      <c r="AH101">
        <v>845.5</v>
      </c>
      <c r="AI101">
        <v>1403.1</v>
      </c>
      <c r="AJ101">
        <v>9470.5300000000007</v>
      </c>
      <c r="AK101">
        <v>9360.9500000000007</v>
      </c>
      <c r="AL101">
        <v>1998.88</v>
      </c>
      <c r="AM101">
        <v>52116.94</v>
      </c>
      <c r="AN101">
        <v>2403.1800000000003</v>
      </c>
      <c r="AO101">
        <v>20391.040000000005</v>
      </c>
      <c r="AP101">
        <v>26109.91</v>
      </c>
      <c r="AQ101">
        <v>3139.2999999999997</v>
      </c>
      <c r="AR101">
        <v>29855.350000000002</v>
      </c>
      <c r="AS101">
        <v>0</v>
      </c>
      <c r="AT101" s="22">
        <v>0</v>
      </c>
      <c r="AU101">
        <v>1719.38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1024.8900000000015</v>
      </c>
      <c r="BB101">
        <v>3119.52</v>
      </c>
      <c r="BC101" s="3">
        <v>14071.9</v>
      </c>
      <c r="BD101" s="3">
        <v>35611.109999999986</v>
      </c>
      <c r="BE101" s="3">
        <v>14523</v>
      </c>
      <c r="BF101" s="3">
        <v>10646.09</v>
      </c>
      <c r="BG101" s="3">
        <v>17293.339999999997</v>
      </c>
      <c r="BH101" s="3">
        <v>0</v>
      </c>
      <c r="BI101" s="3">
        <v>0</v>
      </c>
      <c r="BJ101" s="3">
        <v>0</v>
      </c>
      <c r="BK101" s="3">
        <v>5100.5400000000009</v>
      </c>
      <c r="BL101" s="3">
        <v>100</v>
      </c>
      <c r="BM101" s="3">
        <v>5867.5</v>
      </c>
      <c r="BN101" s="3">
        <v>0</v>
      </c>
      <c r="BO101" s="3">
        <v>0</v>
      </c>
      <c r="BP101" s="3">
        <v>1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1026.8</v>
      </c>
      <c r="BX101" s="2">
        <v>0</v>
      </c>
      <c r="BY101" s="2">
        <v>0</v>
      </c>
      <c r="BZ101" s="2">
        <v>306767.67</v>
      </c>
      <c r="CA101" s="2">
        <v>18181.32</v>
      </c>
      <c r="CB101" s="2">
        <v>0</v>
      </c>
      <c r="CC101" s="2">
        <v>-45198.83</v>
      </c>
      <c r="CD101" s="2">
        <v>0</v>
      </c>
      <c r="CE101" s="2" t="s">
        <v>719</v>
      </c>
    </row>
    <row r="102" spans="1:83" ht="14.4" x14ac:dyDescent="0.3">
      <c r="A102" s="27">
        <v>2227</v>
      </c>
      <c r="B102" s="2" t="str">
        <f>_xlfn.XLOOKUP(A102,'Schools lookup'!A:A,'Schools lookup'!B:B)</f>
        <v>CIP2227</v>
      </c>
      <c r="C102" s="2" t="str">
        <f>_xlfn.XLOOKUP(A102,'Schools lookup'!A:A,'Schools lookup'!C:C)</f>
        <v>The Brigg Infant School</v>
      </c>
      <c r="D102" s="3">
        <v>22220.86</v>
      </c>
      <c r="E102" s="3">
        <v>0</v>
      </c>
      <c r="F102" s="3">
        <v>16347.63</v>
      </c>
      <c r="G102" s="3">
        <v>931433.53</v>
      </c>
      <c r="H102" s="3">
        <v>0</v>
      </c>
      <c r="I102" s="3">
        <v>104522.59999999999</v>
      </c>
      <c r="J102" s="3">
        <v>0</v>
      </c>
      <c r="K102" s="3">
        <v>77450</v>
      </c>
      <c r="L102" s="3">
        <v>21473.88</v>
      </c>
      <c r="M102" s="3">
        <v>0</v>
      </c>
      <c r="N102" s="3">
        <v>0</v>
      </c>
      <c r="O102" s="3">
        <v>16711.629999999997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67769</v>
      </c>
      <c r="Z102" s="3">
        <v>564441.12000000011</v>
      </c>
      <c r="AA102" s="3">
        <v>4357.2400000000007</v>
      </c>
      <c r="AB102">
        <v>292429</v>
      </c>
      <c r="AC102">
        <v>30533.339999999993</v>
      </c>
      <c r="AD102">
        <v>55859.970000000016</v>
      </c>
      <c r="AE102">
        <v>0</v>
      </c>
      <c r="AF102">
        <v>53146.700000000019</v>
      </c>
      <c r="AG102">
        <v>5621.19</v>
      </c>
      <c r="AH102">
        <v>610</v>
      </c>
      <c r="AI102">
        <v>2252.37</v>
      </c>
      <c r="AJ102">
        <v>1212.81</v>
      </c>
      <c r="AK102">
        <v>13697.95</v>
      </c>
      <c r="AL102">
        <v>0</v>
      </c>
      <c r="AM102">
        <v>1401.3200000000002</v>
      </c>
      <c r="AN102">
        <v>1224.7799999999997</v>
      </c>
      <c r="AO102">
        <v>9602.8499999999985</v>
      </c>
      <c r="AP102">
        <v>12475</v>
      </c>
      <c r="AQ102">
        <v>3503.79</v>
      </c>
      <c r="AR102">
        <v>36919.919999999991</v>
      </c>
      <c r="AS102">
        <v>1938</v>
      </c>
      <c r="AT102">
        <v>0</v>
      </c>
      <c r="AU102">
        <v>10036.940000000002</v>
      </c>
      <c r="AV102">
        <v>0</v>
      </c>
      <c r="AW102">
        <v>0</v>
      </c>
      <c r="AX102">
        <v>0</v>
      </c>
      <c r="AY102">
        <v>4896.9900000000007</v>
      </c>
      <c r="AZ102">
        <v>0</v>
      </c>
      <c r="BA102">
        <v>1099.69</v>
      </c>
      <c r="BB102">
        <v>5165.5</v>
      </c>
      <c r="BC102" s="3">
        <v>261.76</v>
      </c>
      <c r="BD102" s="3">
        <v>74882.77</v>
      </c>
      <c r="BE102" s="3">
        <v>2674.78</v>
      </c>
      <c r="BF102" s="3">
        <v>12795.6</v>
      </c>
      <c r="BG102" s="3">
        <v>16774.25</v>
      </c>
      <c r="BH102" s="3">
        <v>0</v>
      </c>
      <c r="BI102" s="3">
        <v>0</v>
      </c>
      <c r="BJ102" s="3">
        <v>0</v>
      </c>
      <c r="BK102" s="3">
        <v>7433.8899999999994</v>
      </c>
      <c r="BL102" s="3">
        <v>0</v>
      </c>
      <c r="BM102" s="3">
        <v>5991.25</v>
      </c>
      <c r="BN102" s="3">
        <v>0</v>
      </c>
      <c r="BO102" s="3">
        <v>0</v>
      </c>
      <c r="BP102" s="3">
        <v>1</v>
      </c>
      <c r="BQ102" s="3">
        <v>0</v>
      </c>
      <c r="BR102" s="3">
        <v>2870</v>
      </c>
      <c r="BS102" s="3">
        <v>0</v>
      </c>
      <c r="BT102" s="3">
        <v>0</v>
      </c>
      <c r="BU102" s="3">
        <v>0</v>
      </c>
      <c r="BV102" s="3">
        <v>0</v>
      </c>
      <c r="BW102" s="3">
        <v>1464</v>
      </c>
      <c r="BX102" s="2">
        <v>0</v>
      </c>
      <c r="BY102" s="2">
        <v>0</v>
      </c>
      <c r="BZ102" s="2">
        <v>21765.87</v>
      </c>
      <c r="CA102" s="2">
        <v>18004.88</v>
      </c>
      <c r="CB102" s="2">
        <v>0</v>
      </c>
      <c r="CC102" s="2">
        <v>-7433.8899999999994</v>
      </c>
      <c r="CD102" s="2">
        <v>0</v>
      </c>
    </row>
    <row r="103" spans="1:83" ht="14.4" x14ac:dyDescent="0.3">
      <c r="A103" s="27">
        <v>2228</v>
      </c>
      <c r="B103" s="2" t="str">
        <f>_xlfn.XLOOKUP(A103,'Schools lookup'!A:A,'Schools lookup'!B:B)</f>
        <v>CIP2228</v>
      </c>
      <c r="C103" s="2" t="str">
        <f>_xlfn.XLOOKUP(A103,'Schools lookup'!A:A,'Schools lookup'!C:C)</f>
        <v>Glebe Junior School</v>
      </c>
      <c r="D103" s="3">
        <v>283959.46000000002</v>
      </c>
      <c r="E103" s="3">
        <v>61937.62</v>
      </c>
      <c r="F103" s="3">
        <v>5115.03</v>
      </c>
      <c r="G103" s="3">
        <v>2063070.57</v>
      </c>
      <c r="H103" s="3">
        <v>0</v>
      </c>
      <c r="I103" s="3">
        <v>97524.71</v>
      </c>
      <c r="J103" s="3">
        <v>0</v>
      </c>
      <c r="K103" s="3">
        <v>241140</v>
      </c>
      <c r="L103" s="3">
        <v>45020.5</v>
      </c>
      <c r="M103" s="3">
        <v>0</v>
      </c>
      <c r="N103" s="3">
        <v>0</v>
      </c>
      <c r="O103" s="3">
        <v>51093.609999999993</v>
      </c>
      <c r="P103" s="3">
        <v>42959.030000000006</v>
      </c>
      <c r="Q103" s="3">
        <v>16273.319999999998</v>
      </c>
      <c r="R103" s="3">
        <v>0</v>
      </c>
      <c r="S103" s="3">
        <v>21944.73</v>
      </c>
      <c r="T103" s="3">
        <v>0</v>
      </c>
      <c r="U103" s="3">
        <v>0</v>
      </c>
      <c r="V103" s="3">
        <v>0</v>
      </c>
      <c r="W103" s="3">
        <v>13683.75</v>
      </c>
      <c r="X103" s="3">
        <v>0</v>
      </c>
      <c r="Y103" s="3">
        <v>19881</v>
      </c>
      <c r="Z103" s="3">
        <v>1282168.2099999995</v>
      </c>
      <c r="AA103" s="3">
        <v>10850.48</v>
      </c>
      <c r="AB103">
        <v>397629.91999999987</v>
      </c>
      <c r="AC103">
        <v>64264.400000000016</v>
      </c>
      <c r="AD103">
        <v>117298.53</v>
      </c>
      <c r="AE103">
        <v>0</v>
      </c>
      <c r="AF103">
        <v>65466.280000000006</v>
      </c>
      <c r="AG103">
        <v>9881.5499999999993</v>
      </c>
      <c r="AH103">
        <v>5951.2</v>
      </c>
      <c r="AI103">
        <v>26857.63</v>
      </c>
      <c r="AJ103">
        <v>2889.79</v>
      </c>
      <c r="AK103">
        <v>43773.44000000001</v>
      </c>
      <c r="AL103">
        <v>7644.56</v>
      </c>
      <c r="AM103">
        <v>7762.86</v>
      </c>
      <c r="AN103">
        <v>10407.629999999999</v>
      </c>
      <c r="AO103">
        <v>52445.81</v>
      </c>
      <c r="AP103">
        <v>49413</v>
      </c>
      <c r="AQ103">
        <v>11035.14</v>
      </c>
      <c r="AR103">
        <v>59778.190000000017</v>
      </c>
      <c r="AS103">
        <v>3375</v>
      </c>
      <c r="AT103" s="22">
        <v>0</v>
      </c>
      <c r="AU103">
        <v>19013.269999999997</v>
      </c>
      <c r="AV103">
        <v>0</v>
      </c>
      <c r="AW103">
        <v>1932.49</v>
      </c>
      <c r="AX103">
        <v>9079.1299999999992</v>
      </c>
      <c r="AY103">
        <v>0</v>
      </c>
      <c r="AZ103">
        <v>0</v>
      </c>
      <c r="BA103">
        <v>2471.079999999999</v>
      </c>
      <c r="BB103">
        <v>11897.5</v>
      </c>
      <c r="BC103" s="3">
        <v>24052.25</v>
      </c>
      <c r="BD103" s="3">
        <v>109087.54000000004</v>
      </c>
      <c r="BE103" s="3">
        <v>80332.600000000006</v>
      </c>
      <c r="BF103" s="3">
        <v>19489.169999999998</v>
      </c>
      <c r="BG103" s="3">
        <v>32832.020000000004</v>
      </c>
      <c r="BH103" s="3">
        <v>0</v>
      </c>
      <c r="BI103" s="3">
        <v>0</v>
      </c>
      <c r="BJ103" s="3">
        <v>0</v>
      </c>
      <c r="BK103" s="3">
        <v>13914.409999999996</v>
      </c>
      <c r="BL103" s="3">
        <v>896.67</v>
      </c>
      <c r="BM103" s="3">
        <v>8398.75</v>
      </c>
      <c r="BN103" s="3">
        <v>0</v>
      </c>
      <c r="BO103" s="3">
        <v>0</v>
      </c>
      <c r="BP103" s="3">
        <v>1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2">
        <v>0</v>
      </c>
      <c r="BY103" s="2">
        <v>0</v>
      </c>
      <c r="BZ103" s="2">
        <v>343786.26</v>
      </c>
      <c r="CA103" s="2">
        <v>13513.78</v>
      </c>
      <c r="CB103" s="2">
        <v>0</v>
      </c>
      <c r="CC103" s="2">
        <v>60810.29</v>
      </c>
      <c r="CD103" s="2">
        <v>0</v>
      </c>
    </row>
    <row r="104" spans="1:83" ht="14.4" x14ac:dyDescent="0.3">
      <c r="A104" s="27">
        <v>2229</v>
      </c>
      <c r="B104" s="2" t="str">
        <f>_xlfn.XLOOKUP(A104,'Schools lookup'!A:A,'Schools lookup'!B:B)</f>
        <v>CIP2229</v>
      </c>
      <c r="C104" s="2" t="str">
        <f>_xlfn.XLOOKUP(A104,'Schools lookup'!A:A,'Schools lookup'!C:C)</f>
        <v>South Wingfield Primary School</v>
      </c>
      <c r="D104" s="3">
        <v>104595.51000000001</v>
      </c>
      <c r="E104" s="3">
        <v>-42055.19</v>
      </c>
      <c r="F104" s="3">
        <v>-775.88</v>
      </c>
      <c r="G104" s="3">
        <v>728101.81</v>
      </c>
      <c r="H104" s="3">
        <v>0</v>
      </c>
      <c r="I104" s="3">
        <v>32727.680000000004</v>
      </c>
      <c r="J104" s="3">
        <v>0</v>
      </c>
      <c r="K104" s="3">
        <v>31630</v>
      </c>
      <c r="L104" s="3">
        <v>14791.75</v>
      </c>
      <c r="M104" s="3">
        <v>0</v>
      </c>
      <c r="N104" s="3">
        <v>0</v>
      </c>
      <c r="O104" s="3">
        <v>13673.1</v>
      </c>
      <c r="P104" s="3">
        <v>6945.7</v>
      </c>
      <c r="Q104" s="3">
        <v>13712.289999999999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33589.99</v>
      </c>
      <c r="X104" s="3">
        <v>0</v>
      </c>
      <c r="Y104" s="3">
        <v>42596</v>
      </c>
      <c r="Z104" s="3">
        <v>399300.94000000012</v>
      </c>
      <c r="AA104" s="3">
        <v>11.44</v>
      </c>
      <c r="AB104">
        <v>175279.04999999996</v>
      </c>
      <c r="AC104">
        <v>0</v>
      </c>
      <c r="AD104">
        <v>31295.229999999996</v>
      </c>
      <c r="AE104">
        <v>0</v>
      </c>
      <c r="AF104">
        <v>22860.649999999998</v>
      </c>
      <c r="AG104">
        <v>3410.41</v>
      </c>
      <c r="AH104">
        <v>2467.5</v>
      </c>
      <c r="AI104">
        <v>9515.2999999999993</v>
      </c>
      <c r="AJ104">
        <v>995.7</v>
      </c>
      <c r="AK104">
        <v>16464.3</v>
      </c>
      <c r="AL104">
        <v>2055.6999999999998</v>
      </c>
      <c r="AM104">
        <v>31997.16</v>
      </c>
      <c r="AN104">
        <v>90.16</v>
      </c>
      <c r="AO104">
        <v>12131.159999999996</v>
      </c>
      <c r="AP104">
        <v>11726.5</v>
      </c>
      <c r="AQ104">
        <v>1720.37</v>
      </c>
      <c r="AR104">
        <v>29741.159999999985</v>
      </c>
      <c r="AS104">
        <v>2400.8000000000002</v>
      </c>
      <c r="AT104" s="22">
        <v>0</v>
      </c>
      <c r="AU104">
        <v>10339.52</v>
      </c>
      <c r="AV104">
        <v>0</v>
      </c>
      <c r="AW104">
        <v>1344.02</v>
      </c>
      <c r="AX104">
        <v>0</v>
      </c>
      <c r="AY104">
        <v>0</v>
      </c>
      <c r="AZ104">
        <v>0</v>
      </c>
      <c r="BA104">
        <v>619.79</v>
      </c>
      <c r="BB104">
        <v>4117.75</v>
      </c>
      <c r="BC104" s="3">
        <v>5564.37</v>
      </c>
      <c r="BD104" s="3">
        <v>44233.609999999993</v>
      </c>
      <c r="BE104" s="3">
        <v>31074</v>
      </c>
      <c r="BF104" s="3">
        <v>18192.03</v>
      </c>
      <c r="BG104" s="3">
        <v>22346.920000000002</v>
      </c>
      <c r="BH104" s="3">
        <v>0</v>
      </c>
      <c r="BI104" s="3">
        <v>0</v>
      </c>
      <c r="BJ104" s="3">
        <v>0</v>
      </c>
      <c r="BK104" s="3">
        <v>34760.559999999998</v>
      </c>
      <c r="BL104" s="3">
        <v>0</v>
      </c>
      <c r="BM104" s="3">
        <v>5541.25</v>
      </c>
      <c r="BN104" s="3">
        <v>0</v>
      </c>
      <c r="BO104" s="3">
        <v>0</v>
      </c>
      <c r="BP104" s="3">
        <v>1</v>
      </c>
      <c r="BQ104" s="3">
        <v>0</v>
      </c>
      <c r="BR104" s="3">
        <v>0</v>
      </c>
      <c r="BS104" s="3">
        <v>351.34000000000003</v>
      </c>
      <c r="BT104" s="3">
        <v>0</v>
      </c>
      <c r="BU104" s="3">
        <v>0</v>
      </c>
      <c r="BV104" s="3">
        <v>0</v>
      </c>
      <c r="BW104" s="3">
        <v>0</v>
      </c>
      <c r="BX104" s="2">
        <v>59</v>
      </c>
      <c r="BY104" s="2">
        <v>0</v>
      </c>
      <c r="BZ104" s="2">
        <v>97478.3</v>
      </c>
      <c r="CA104" s="2">
        <v>4355.03</v>
      </c>
      <c r="CB104" s="2">
        <v>0</v>
      </c>
      <c r="CC104" s="2">
        <v>-43225.760000000002</v>
      </c>
      <c r="CD104" s="2">
        <v>0</v>
      </c>
    </row>
    <row r="105" spans="1:83" ht="14.4" x14ac:dyDescent="0.3">
      <c r="A105" s="27">
        <v>2239</v>
      </c>
      <c r="B105" s="2" t="str">
        <f>_xlfn.XLOOKUP(A105,'Schools lookup'!A:A,'Schools lookup'!B:B)</f>
        <v>CIP2239</v>
      </c>
      <c r="C105" s="2" t="str">
        <f>_xlfn.XLOOKUP(A105,'Schools lookup'!A:A,'Schools lookup'!C:C)</f>
        <v>Staveley Junior School</v>
      </c>
      <c r="D105" s="3">
        <v>181695.65</v>
      </c>
      <c r="E105" s="3">
        <v>-6591.18</v>
      </c>
      <c r="F105" s="3">
        <v>11167.76</v>
      </c>
      <c r="G105" s="3">
        <v>967389.91</v>
      </c>
      <c r="H105" s="3">
        <v>0</v>
      </c>
      <c r="I105" s="3">
        <v>91379.89</v>
      </c>
      <c r="J105" s="3">
        <v>0</v>
      </c>
      <c r="K105" s="3">
        <v>136715</v>
      </c>
      <c r="L105" s="3">
        <v>29016.43</v>
      </c>
      <c r="M105" s="3">
        <v>13500</v>
      </c>
      <c r="N105" s="3">
        <v>0</v>
      </c>
      <c r="O105" s="3">
        <v>24776.309999999998</v>
      </c>
      <c r="P105" s="3">
        <v>13089.799999999994</v>
      </c>
      <c r="Q105" s="3">
        <v>22601.85</v>
      </c>
      <c r="R105" s="3">
        <v>0</v>
      </c>
      <c r="S105" s="3">
        <v>6171.6399999999994</v>
      </c>
      <c r="T105" s="3">
        <v>0</v>
      </c>
      <c r="U105" s="3">
        <v>0</v>
      </c>
      <c r="V105" s="3">
        <v>0</v>
      </c>
      <c r="W105" s="3">
        <v>1225.3699999999999</v>
      </c>
      <c r="X105" s="3">
        <v>0</v>
      </c>
      <c r="Y105" s="3">
        <v>17513</v>
      </c>
      <c r="Z105" s="3">
        <v>551800.58000000019</v>
      </c>
      <c r="AA105" s="3">
        <v>10325.57</v>
      </c>
      <c r="AB105">
        <v>218423.18999999986</v>
      </c>
      <c r="AC105">
        <v>46614.560000000005</v>
      </c>
      <c r="AD105">
        <v>115993.17999999998</v>
      </c>
      <c r="AE105">
        <v>160.89000000000001</v>
      </c>
      <c r="AF105">
        <v>20351.380000000005</v>
      </c>
      <c r="AG105">
        <v>4596.8700000000008</v>
      </c>
      <c r="AH105">
        <v>6410.1</v>
      </c>
      <c r="AI105">
        <v>12031.32</v>
      </c>
      <c r="AJ105">
        <v>1093.03</v>
      </c>
      <c r="AK105">
        <v>25385.55</v>
      </c>
      <c r="AL105">
        <v>4196</v>
      </c>
      <c r="AM105">
        <v>6837.5299999999988</v>
      </c>
      <c r="AN105">
        <v>2840.1099999999997</v>
      </c>
      <c r="AO105">
        <v>21274.959999999999</v>
      </c>
      <c r="AP105">
        <v>18213.5</v>
      </c>
      <c r="AQ105">
        <v>19392.419999999995</v>
      </c>
      <c r="AR105">
        <v>42850.090000000004</v>
      </c>
      <c r="AS105">
        <v>0</v>
      </c>
      <c r="AT105">
        <v>0</v>
      </c>
      <c r="AU105">
        <v>16884.82</v>
      </c>
      <c r="AV105">
        <v>0</v>
      </c>
      <c r="AW105">
        <v>1462.2699999999998</v>
      </c>
      <c r="AX105">
        <v>0</v>
      </c>
      <c r="AY105">
        <v>0</v>
      </c>
      <c r="AZ105">
        <v>0</v>
      </c>
      <c r="BA105">
        <v>14769.89</v>
      </c>
      <c r="BB105">
        <v>4647</v>
      </c>
      <c r="BC105" s="3">
        <v>13514.869999999999</v>
      </c>
      <c r="BD105" s="3">
        <v>59767.839999999989</v>
      </c>
      <c r="BE105" s="3">
        <v>30934</v>
      </c>
      <c r="BF105" s="3">
        <v>44945.32999999998</v>
      </c>
      <c r="BG105" s="3">
        <v>16776.330000000002</v>
      </c>
      <c r="BH105" s="3">
        <v>0</v>
      </c>
      <c r="BI105" s="3">
        <v>0</v>
      </c>
      <c r="BJ105" s="3">
        <v>0</v>
      </c>
      <c r="BK105" s="3">
        <v>2731.6199999999994</v>
      </c>
      <c r="BL105" s="3">
        <v>1451.03</v>
      </c>
      <c r="BM105" s="3">
        <v>5670.63</v>
      </c>
      <c r="BN105" s="3">
        <v>0</v>
      </c>
      <c r="BO105" s="3">
        <v>0</v>
      </c>
      <c r="BP105" s="3">
        <v>1</v>
      </c>
      <c r="BQ105" s="3">
        <v>0</v>
      </c>
      <c r="BR105" s="3">
        <v>3765.99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2">
        <v>0</v>
      </c>
      <c r="BY105" s="2">
        <v>0</v>
      </c>
      <c r="BZ105" s="2">
        <v>171356.3</v>
      </c>
      <c r="CA105" s="2">
        <v>13072.4</v>
      </c>
      <c r="CB105" s="2">
        <v>0</v>
      </c>
      <c r="CC105" s="2">
        <v>-9548.4600000000009</v>
      </c>
      <c r="CD105" s="2">
        <v>0</v>
      </c>
    </row>
    <row r="106" spans="1:83" ht="14.4" x14ac:dyDescent="0.3">
      <c r="A106" s="27">
        <v>2242</v>
      </c>
      <c r="B106" s="2" t="str">
        <f>_xlfn.XLOOKUP(A106,'Schools lookup'!A:A,'Schools lookup'!B:B)</f>
        <v>CIP2242</v>
      </c>
      <c r="C106" s="2" t="str">
        <f>_xlfn.XLOOKUP(A106,'Schools lookup'!A:A,'Schools lookup'!C:C)</f>
        <v>Speedwell Infant School</v>
      </c>
      <c r="D106" s="3">
        <v>154100.82999999999</v>
      </c>
      <c r="E106" s="3">
        <v>0</v>
      </c>
      <c r="F106" s="3">
        <v>8841.44</v>
      </c>
      <c r="G106" s="3">
        <v>798967.87</v>
      </c>
      <c r="H106" s="3">
        <v>0</v>
      </c>
      <c r="I106" s="3">
        <v>66479.22</v>
      </c>
      <c r="J106" s="3">
        <v>0</v>
      </c>
      <c r="K106" s="3">
        <v>83920.4</v>
      </c>
      <c r="L106" s="3">
        <v>19452.87</v>
      </c>
      <c r="M106" s="3">
        <v>0</v>
      </c>
      <c r="N106" s="3">
        <v>0</v>
      </c>
      <c r="O106" s="3">
        <v>14484.34</v>
      </c>
      <c r="P106" s="3">
        <v>4373.03</v>
      </c>
      <c r="Q106" s="3">
        <v>4364.51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37632</v>
      </c>
      <c r="Z106" s="3">
        <v>422136.03</v>
      </c>
      <c r="AA106" s="3">
        <v>9107.5700000000015</v>
      </c>
      <c r="AB106">
        <v>221920.81</v>
      </c>
      <c r="AC106">
        <v>0</v>
      </c>
      <c r="AD106">
        <v>47914.640000000021</v>
      </c>
      <c r="AE106">
        <v>0</v>
      </c>
      <c r="AF106">
        <v>25937.499999999989</v>
      </c>
      <c r="AG106">
        <v>3671.9300000000003</v>
      </c>
      <c r="AH106">
        <v>2233</v>
      </c>
      <c r="AI106">
        <v>9888.73</v>
      </c>
      <c r="AJ106">
        <v>2594.44</v>
      </c>
      <c r="AK106">
        <v>14363.809999999996</v>
      </c>
      <c r="AL106">
        <v>4536.6000000000004</v>
      </c>
      <c r="AM106">
        <v>44262.249999999993</v>
      </c>
      <c r="AN106">
        <v>2629.96</v>
      </c>
      <c r="AO106">
        <v>25599.059999999998</v>
      </c>
      <c r="AP106">
        <v>15094.75</v>
      </c>
      <c r="AQ106">
        <v>4414.9799999999996</v>
      </c>
      <c r="AR106">
        <v>20918.750000000029</v>
      </c>
      <c r="AS106">
        <v>2363.96</v>
      </c>
      <c r="AT106">
        <v>0</v>
      </c>
      <c r="AU106">
        <v>3625.5</v>
      </c>
      <c r="AV106">
        <v>0</v>
      </c>
      <c r="AW106">
        <v>1019.1200000000001</v>
      </c>
      <c r="AX106">
        <v>0</v>
      </c>
      <c r="AY106">
        <v>0</v>
      </c>
      <c r="AZ106">
        <v>0</v>
      </c>
      <c r="BA106">
        <v>2925.06</v>
      </c>
      <c r="BB106">
        <v>3075</v>
      </c>
      <c r="BC106" s="3">
        <v>915.2</v>
      </c>
      <c r="BD106" s="3">
        <v>49202.960000000006</v>
      </c>
      <c r="BE106" s="3">
        <v>203</v>
      </c>
      <c r="BF106" s="3">
        <v>9394.75</v>
      </c>
      <c r="BG106" s="3">
        <v>19459.829999999987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5469.25</v>
      </c>
      <c r="BN106" s="3">
        <v>0</v>
      </c>
      <c r="BO106" s="3">
        <v>0</v>
      </c>
      <c r="BP106" s="3">
        <v>1</v>
      </c>
      <c r="BQ106" s="3">
        <v>0</v>
      </c>
      <c r="BR106" s="3">
        <v>3401.8199999999997</v>
      </c>
      <c r="BS106" s="3">
        <v>376</v>
      </c>
      <c r="BT106" s="3">
        <v>0</v>
      </c>
      <c r="BU106" s="3">
        <v>0</v>
      </c>
      <c r="BV106" s="3">
        <v>0</v>
      </c>
      <c r="BW106" s="3">
        <v>1695.8</v>
      </c>
      <c r="BX106" s="2">
        <v>0</v>
      </c>
      <c r="BY106" s="2">
        <v>0</v>
      </c>
      <c r="BZ106" s="2">
        <v>214365.88</v>
      </c>
      <c r="CA106" s="2">
        <v>8837.07</v>
      </c>
      <c r="CB106" s="2">
        <v>0</v>
      </c>
      <c r="CC106" s="2">
        <v>0</v>
      </c>
      <c r="CD106" s="2">
        <v>0</v>
      </c>
    </row>
    <row r="107" spans="1:83" ht="14.4" x14ac:dyDescent="0.3">
      <c r="A107" s="27">
        <v>2243</v>
      </c>
      <c r="B107" s="2" t="str">
        <f>_xlfn.XLOOKUP(A107,'Schools lookup'!A:A,'Schools lookup'!B:B)</f>
        <v>CIP2243</v>
      </c>
      <c r="C107" s="2" t="str">
        <f>_xlfn.XLOOKUP(A107,'Schools lookup'!A:A,'Schools lookup'!C:C)</f>
        <v>Duckmanton Primary School</v>
      </c>
      <c r="D107" s="3">
        <v>168393.44999999998</v>
      </c>
      <c r="E107" s="3">
        <v>9538.2900000000009</v>
      </c>
      <c r="F107" s="3">
        <v>36144.980000000003</v>
      </c>
      <c r="G107" s="3">
        <v>1217121.03</v>
      </c>
      <c r="H107" s="3">
        <v>0</v>
      </c>
      <c r="I107" s="3">
        <v>76958.399999999994</v>
      </c>
      <c r="J107" s="3">
        <v>0</v>
      </c>
      <c r="K107" s="3">
        <v>136225.71999999997</v>
      </c>
      <c r="L107" s="3">
        <v>32005.78</v>
      </c>
      <c r="M107" s="3">
        <v>22497.919999999998</v>
      </c>
      <c r="N107" s="3">
        <v>2800</v>
      </c>
      <c r="O107" s="3">
        <v>16100.500000000002</v>
      </c>
      <c r="P107" s="3">
        <v>8531.4599999999991</v>
      </c>
      <c r="Q107" s="3">
        <v>1160.77</v>
      </c>
      <c r="R107" s="3">
        <v>0</v>
      </c>
      <c r="S107" s="3">
        <v>4349</v>
      </c>
      <c r="T107" s="3">
        <v>0</v>
      </c>
      <c r="U107" s="3">
        <v>0</v>
      </c>
      <c r="V107" s="3">
        <v>0</v>
      </c>
      <c r="W107" s="3">
        <v>11983.000000000002</v>
      </c>
      <c r="X107" s="3">
        <v>0</v>
      </c>
      <c r="Y107" s="3">
        <v>31002</v>
      </c>
      <c r="Z107" s="3">
        <v>591566.9099999998</v>
      </c>
      <c r="AA107" s="3">
        <v>962.08</v>
      </c>
      <c r="AB107">
        <v>545084.36000000022</v>
      </c>
      <c r="AC107">
        <v>31630.760000000002</v>
      </c>
      <c r="AD107">
        <v>66063.290000000023</v>
      </c>
      <c r="AE107">
        <v>179.20000000000002</v>
      </c>
      <c r="AF107">
        <v>20840.259999999998</v>
      </c>
      <c r="AG107">
        <v>5971.8399999999983</v>
      </c>
      <c r="AH107">
        <v>1462.4</v>
      </c>
      <c r="AI107">
        <v>14381.46</v>
      </c>
      <c r="AJ107">
        <v>1250.25</v>
      </c>
      <c r="AK107">
        <v>3411.1900000000005</v>
      </c>
      <c r="AL107">
        <v>2569.25</v>
      </c>
      <c r="AM107">
        <v>8.1100000000000172</v>
      </c>
      <c r="AN107">
        <v>2148.9</v>
      </c>
      <c r="AO107">
        <v>28622.080000000005</v>
      </c>
      <c r="AP107">
        <v>32214</v>
      </c>
      <c r="AQ107">
        <v>10545.119999999999</v>
      </c>
      <c r="AR107">
        <v>47802.54</v>
      </c>
      <c r="AS107">
        <v>2721.6</v>
      </c>
      <c r="AT107">
        <v>0</v>
      </c>
      <c r="AU107">
        <v>11687.22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5191.2800000000079</v>
      </c>
      <c r="BB107">
        <v>5135.25</v>
      </c>
      <c r="BC107" s="3">
        <v>6730</v>
      </c>
      <c r="BD107" s="3">
        <v>59979.720000000016</v>
      </c>
      <c r="BE107" s="3">
        <v>0</v>
      </c>
      <c r="BF107" s="3">
        <v>4940</v>
      </c>
      <c r="BG107" s="3">
        <v>27861.880000000019</v>
      </c>
      <c r="BH107" s="3">
        <v>0</v>
      </c>
      <c r="BI107" s="3">
        <v>0</v>
      </c>
      <c r="BJ107" s="3">
        <v>0</v>
      </c>
      <c r="BK107" s="3">
        <v>8291.85</v>
      </c>
      <c r="BL107" s="3">
        <v>0</v>
      </c>
      <c r="BM107" s="3">
        <v>5939.5</v>
      </c>
      <c r="BN107" s="3">
        <v>0</v>
      </c>
      <c r="BO107" s="3">
        <v>0</v>
      </c>
      <c r="BP107" s="3">
        <v>1</v>
      </c>
      <c r="BQ107" s="3">
        <v>0</v>
      </c>
      <c r="BR107" s="3">
        <v>18282.63</v>
      </c>
      <c r="BS107" s="3">
        <v>11476.9</v>
      </c>
      <c r="BT107" s="3">
        <v>555.66999999999996</v>
      </c>
      <c r="BU107" s="3">
        <v>0</v>
      </c>
      <c r="BV107" s="3">
        <v>0</v>
      </c>
      <c r="BW107" s="3">
        <v>-448.45</v>
      </c>
      <c r="BX107" s="2">
        <v>0</v>
      </c>
      <c r="BY107" s="2">
        <v>0</v>
      </c>
      <c r="BZ107" s="2">
        <v>186185.08</v>
      </c>
      <c r="CA107" s="2">
        <v>12217.73</v>
      </c>
      <c r="CB107" s="2">
        <v>0</v>
      </c>
      <c r="CC107" s="2">
        <v>13229.44</v>
      </c>
      <c r="CD107" s="2">
        <v>0</v>
      </c>
    </row>
    <row r="108" spans="1:83" ht="14.4" x14ac:dyDescent="0.3">
      <c r="A108" s="27">
        <v>2244</v>
      </c>
      <c r="B108" s="2" t="str">
        <f>_xlfn.XLOOKUP(A108,'Schools lookup'!A:A,'Schools lookup'!B:B)</f>
        <v>CIP2244</v>
      </c>
      <c r="C108" s="2" t="str">
        <f>_xlfn.XLOOKUP(A108,'Schools lookup'!A:A,'Schools lookup'!C:C)</f>
        <v>Sudbury Primary School</v>
      </c>
      <c r="D108" s="3">
        <v>26271.879999999997</v>
      </c>
      <c r="E108" s="3">
        <v>7350.79</v>
      </c>
      <c r="F108" s="3">
        <v>8654.3700000000008</v>
      </c>
      <c r="G108" s="3">
        <v>476817.84</v>
      </c>
      <c r="H108" s="3">
        <v>0</v>
      </c>
      <c r="I108" s="3">
        <v>24626.239999999998</v>
      </c>
      <c r="J108" s="3">
        <v>0</v>
      </c>
      <c r="K108" s="3">
        <v>19240</v>
      </c>
      <c r="L108" s="3">
        <v>8742</v>
      </c>
      <c r="M108" s="3">
        <v>0</v>
      </c>
      <c r="N108" s="3">
        <v>0</v>
      </c>
      <c r="O108" s="3">
        <v>10983.3</v>
      </c>
      <c r="P108" s="3">
        <v>21856.219999999998</v>
      </c>
      <c r="Q108" s="3">
        <v>8515.2100000000009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6149</v>
      </c>
      <c r="X108" s="3">
        <v>0</v>
      </c>
      <c r="Y108" s="3">
        <v>19176</v>
      </c>
      <c r="Z108" s="3">
        <v>237522.7399999999</v>
      </c>
      <c r="AA108" s="3">
        <v>623.41000000000008</v>
      </c>
      <c r="AB108">
        <v>72235.790000000008</v>
      </c>
      <c r="AC108">
        <v>0</v>
      </c>
      <c r="AD108">
        <v>21102.350000000009</v>
      </c>
      <c r="AE108">
        <v>0</v>
      </c>
      <c r="AF108">
        <v>18098.080000000002</v>
      </c>
      <c r="AG108">
        <v>1697.6000000000001</v>
      </c>
      <c r="AH108">
        <v>1855.47</v>
      </c>
      <c r="AI108">
        <v>5599.18</v>
      </c>
      <c r="AJ108">
        <v>1432.5700000000002</v>
      </c>
      <c r="AK108">
        <v>13147.430000000002</v>
      </c>
      <c r="AL108">
        <v>1471</v>
      </c>
      <c r="AM108">
        <v>8911.869999999999</v>
      </c>
      <c r="AN108">
        <v>5801.0399999999991</v>
      </c>
      <c r="AO108">
        <v>12680.35</v>
      </c>
      <c r="AP108">
        <v>8346.27</v>
      </c>
      <c r="AQ108">
        <v>15883.88</v>
      </c>
      <c r="AR108">
        <v>12254.179999999997</v>
      </c>
      <c r="AS108">
        <v>3144.1200000000003</v>
      </c>
      <c r="AT108">
        <v>0</v>
      </c>
      <c r="AU108">
        <v>0</v>
      </c>
      <c r="AV108">
        <v>0</v>
      </c>
      <c r="AW108">
        <v>75</v>
      </c>
      <c r="AX108">
        <v>0</v>
      </c>
      <c r="AY108">
        <v>4135.82</v>
      </c>
      <c r="AZ108">
        <v>0</v>
      </c>
      <c r="BA108">
        <v>8129.5500000000011</v>
      </c>
      <c r="BB108">
        <v>1445.25</v>
      </c>
      <c r="BC108" s="3">
        <v>2404.06</v>
      </c>
      <c r="BD108" s="3">
        <v>23206.919999999995</v>
      </c>
      <c r="BE108" s="3">
        <v>15026.63</v>
      </c>
      <c r="BF108" s="3">
        <v>17011.440000000002</v>
      </c>
      <c r="BG108" s="3">
        <v>12817.130000000001</v>
      </c>
      <c r="BH108" s="3">
        <v>0</v>
      </c>
      <c r="BI108" s="3">
        <v>0</v>
      </c>
      <c r="BJ108" s="3">
        <v>0</v>
      </c>
      <c r="BK108" s="3">
        <v>7468.3</v>
      </c>
      <c r="BL108" s="3">
        <v>30.51</v>
      </c>
      <c r="BM108" s="3">
        <v>4596.25</v>
      </c>
      <c r="BN108" s="3">
        <v>0</v>
      </c>
      <c r="BO108" s="3">
        <v>0</v>
      </c>
      <c r="BP108" s="3">
        <v>1</v>
      </c>
      <c r="BQ108" s="3">
        <v>0</v>
      </c>
      <c r="BR108" s="3">
        <v>12960.39</v>
      </c>
      <c r="BS108" s="3">
        <v>0</v>
      </c>
      <c r="BT108" s="3">
        <v>0</v>
      </c>
      <c r="BU108" s="3">
        <v>0</v>
      </c>
      <c r="BV108" s="3">
        <v>0</v>
      </c>
      <c r="BW108" s="3">
        <v>1914</v>
      </c>
      <c r="BX108" s="2">
        <v>0</v>
      </c>
      <c r="BY108" s="2">
        <v>0</v>
      </c>
      <c r="BZ108" s="2">
        <v>90169.55</v>
      </c>
      <c r="CA108" s="2">
        <v>0</v>
      </c>
      <c r="CB108" s="2">
        <v>-1623.77</v>
      </c>
      <c r="CC108" s="2">
        <v>6000.9800000000005</v>
      </c>
      <c r="CD108" s="2">
        <v>0</v>
      </c>
    </row>
    <row r="109" spans="1:83" ht="14.4" x14ac:dyDescent="0.3">
      <c r="A109" s="27">
        <v>2245</v>
      </c>
      <c r="B109" s="2" t="str">
        <f>_xlfn.XLOOKUP(A109,'Schools lookup'!A:A,'Schools lookup'!B:B)</f>
        <v>CIP2245</v>
      </c>
      <c r="C109" s="2" t="str">
        <f>_xlfn.XLOOKUP(A109,'Schools lookup'!A:A,'Schools lookup'!C:C)</f>
        <v>Arkwright Primary School</v>
      </c>
      <c r="D109" s="3">
        <v>21935.850000000002</v>
      </c>
      <c r="E109" s="3">
        <v>-10913.810000000001</v>
      </c>
      <c r="F109" s="3">
        <v>9625.2000000000007</v>
      </c>
      <c r="G109" s="3">
        <v>731237.42</v>
      </c>
      <c r="H109" s="3">
        <v>0</v>
      </c>
      <c r="I109" s="3">
        <v>75938.239999999991</v>
      </c>
      <c r="J109" s="3">
        <v>0</v>
      </c>
      <c r="K109" s="3">
        <v>54871.199999999997</v>
      </c>
      <c r="L109" s="3">
        <v>15199.07</v>
      </c>
      <c r="M109" s="3">
        <v>0</v>
      </c>
      <c r="N109" s="3">
        <v>0</v>
      </c>
      <c r="O109" s="3">
        <v>2729.65</v>
      </c>
      <c r="P109" s="3">
        <v>6387.9500000000007</v>
      </c>
      <c r="Q109" s="3">
        <v>5015.5599999999995</v>
      </c>
      <c r="R109" s="3">
        <v>0</v>
      </c>
      <c r="S109" s="3">
        <v>4171</v>
      </c>
      <c r="T109" s="3">
        <v>0</v>
      </c>
      <c r="U109" s="3">
        <v>0</v>
      </c>
      <c r="V109" s="3">
        <v>0</v>
      </c>
      <c r="W109" s="3">
        <v>4056.8</v>
      </c>
      <c r="X109" s="3">
        <v>0</v>
      </c>
      <c r="Y109" s="3">
        <v>23435</v>
      </c>
      <c r="Z109" s="3">
        <v>396430.26999999996</v>
      </c>
      <c r="AA109" s="3">
        <v>7635.06</v>
      </c>
      <c r="AB109">
        <v>139066.91999999993</v>
      </c>
      <c r="AC109">
        <v>0</v>
      </c>
      <c r="AD109">
        <v>43609.659999999996</v>
      </c>
      <c r="AE109">
        <v>0</v>
      </c>
      <c r="AF109">
        <v>20611.610000000004</v>
      </c>
      <c r="AG109">
        <v>2940.0699999999997</v>
      </c>
      <c r="AH109">
        <v>1870.5</v>
      </c>
      <c r="AI109">
        <v>7211.32</v>
      </c>
      <c r="AJ109">
        <v>1717.41</v>
      </c>
      <c r="AK109">
        <v>12115</v>
      </c>
      <c r="AL109">
        <v>1798.96</v>
      </c>
      <c r="AM109">
        <v>66513.799999999988</v>
      </c>
      <c r="AN109">
        <v>2377.4700000000003</v>
      </c>
      <c r="AO109">
        <v>33002.209999999992</v>
      </c>
      <c r="AP109">
        <v>21706.5</v>
      </c>
      <c r="AQ109">
        <v>4186.74</v>
      </c>
      <c r="AR109">
        <v>24914.089999999989</v>
      </c>
      <c r="AS109">
        <v>4912.21</v>
      </c>
      <c r="AT109">
        <v>0</v>
      </c>
      <c r="AU109">
        <v>14222.23</v>
      </c>
      <c r="AV109">
        <v>0</v>
      </c>
      <c r="AW109">
        <v>-231.34000000000003</v>
      </c>
      <c r="AX109">
        <v>0</v>
      </c>
      <c r="AY109">
        <v>3667.55</v>
      </c>
      <c r="AZ109">
        <v>0</v>
      </c>
      <c r="BA109">
        <v>5921.8000000000038</v>
      </c>
      <c r="BB109">
        <v>2952</v>
      </c>
      <c r="BC109" s="3">
        <v>6048.44</v>
      </c>
      <c r="BD109" s="3">
        <v>36737.539999999994</v>
      </c>
      <c r="BE109" s="3">
        <v>10824.550000000003</v>
      </c>
      <c r="BF109" s="3">
        <v>13432.68</v>
      </c>
      <c r="BG109" s="3">
        <v>15867.960000000001</v>
      </c>
      <c r="BH109" s="3">
        <v>0</v>
      </c>
      <c r="BI109" s="3">
        <v>0</v>
      </c>
      <c r="BJ109" s="3">
        <v>0</v>
      </c>
      <c r="BK109" s="3">
        <v>5407.8000000000011</v>
      </c>
      <c r="BL109" s="3">
        <v>500</v>
      </c>
      <c r="BM109" s="3">
        <v>5154.25</v>
      </c>
      <c r="BN109" s="3">
        <v>0</v>
      </c>
      <c r="BO109" s="3">
        <v>0</v>
      </c>
      <c r="BP109" s="3">
        <v>1</v>
      </c>
      <c r="BQ109" s="3">
        <v>0</v>
      </c>
      <c r="BR109" s="3">
        <v>950</v>
      </c>
      <c r="BS109" s="3">
        <v>118.49</v>
      </c>
      <c r="BT109" s="3">
        <v>0</v>
      </c>
      <c r="BU109" s="3">
        <v>0</v>
      </c>
      <c r="BV109" s="3">
        <v>0</v>
      </c>
      <c r="BW109" s="3">
        <v>1263.2</v>
      </c>
      <c r="BX109" s="2">
        <v>0</v>
      </c>
      <c r="BY109" s="2">
        <v>0</v>
      </c>
      <c r="BZ109" s="2">
        <v>38857.729999999996</v>
      </c>
      <c r="CA109" s="2">
        <v>12447.76</v>
      </c>
      <c r="CB109" s="2">
        <v>0</v>
      </c>
      <c r="CC109" s="2">
        <v>-12764.810000000001</v>
      </c>
      <c r="CD109" s="2">
        <v>0</v>
      </c>
    </row>
    <row r="110" spans="1:83" ht="14.4" x14ac:dyDescent="0.3">
      <c r="A110" s="27">
        <v>2253</v>
      </c>
      <c r="B110" s="2" t="str">
        <f>_xlfn.XLOOKUP(A110,'Schools lookup'!A:A,'Schools lookup'!B:B)</f>
        <v>CIP2253</v>
      </c>
      <c r="C110" s="2" t="str">
        <f>_xlfn.XLOOKUP(A110,'Schools lookup'!A:A,'Schools lookup'!C:C)</f>
        <v>Newhall Community Junior School</v>
      </c>
      <c r="D110" s="3">
        <v>286671.19</v>
      </c>
      <c r="E110" s="3">
        <v>-11316.87</v>
      </c>
      <c r="F110" s="3">
        <v>35738.07</v>
      </c>
      <c r="G110" s="3">
        <v>408412.42000000016</v>
      </c>
      <c r="H110" s="3">
        <v>0</v>
      </c>
      <c r="I110" s="3">
        <v>32296.14</v>
      </c>
      <c r="J110" s="3">
        <v>0</v>
      </c>
      <c r="K110" s="3">
        <v>54637.5</v>
      </c>
      <c r="L110" s="3">
        <v>5825.630000000001</v>
      </c>
      <c r="M110" s="3">
        <v>5376.43</v>
      </c>
      <c r="N110" s="3">
        <v>0</v>
      </c>
      <c r="O110" s="3">
        <v>5098.0599999999995</v>
      </c>
      <c r="P110" s="3">
        <v>6740.01</v>
      </c>
      <c r="Q110" s="3">
        <v>0</v>
      </c>
      <c r="R110" s="3">
        <v>0</v>
      </c>
      <c r="S110" s="3">
        <v>5831.1500000000005</v>
      </c>
      <c r="T110" s="3">
        <v>0</v>
      </c>
      <c r="U110" s="3">
        <v>0</v>
      </c>
      <c r="V110" s="3">
        <v>0</v>
      </c>
      <c r="W110" s="3">
        <v>1710.78</v>
      </c>
      <c r="X110" s="3">
        <v>0</v>
      </c>
      <c r="Y110" s="3">
        <v>4744.8</v>
      </c>
      <c r="Z110" s="3">
        <v>249768</v>
      </c>
      <c r="AA110" s="3">
        <v>577.04999999999995</v>
      </c>
      <c r="AB110">
        <v>99078.669999999969</v>
      </c>
      <c r="AC110">
        <v>8047.4100000000008</v>
      </c>
      <c r="AD110">
        <v>20093.63</v>
      </c>
      <c r="AE110">
        <v>0</v>
      </c>
      <c r="AF110">
        <v>7463.4799999999987</v>
      </c>
      <c r="AG110">
        <v>1855.69</v>
      </c>
      <c r="AH110">
        <v>2147.1999999999998</v>
      </c>
      <c r="AI110">
        <v>5295.0199999999995</v>
      </c>
      <c r="AJ110">
        <v>1130.58</v>
      </c>
      <c r="AK110">
        <v>37893.440000000002</v>
      </c>
      <c r="AL110">
        <v>0</v>
      </c>
      <c r="AM110">
        <v>1525.8200000000004</v>
      </c>
      <c r="AN110">
        <v>2249.06</v>
      </c>
      <c r="AO110">
        <v>12137.43</v>
      </c>
      <c r="AP110">
        <v>7827.25</v>
      </c>
      <c r="AQ110">
        <v>841.79</v>
      </c>
      <c r="AR110">
        <v>25365.200000000001</v>
      </c>
      <c r="AS110">
        <v>473.5</v>
      </c>
      <c r="AT110">
        <v>0</v>
      </c>
      <c r="AU110">
        <v>0</v>
      </c>
      <c r="AV110">
        <v>0</v>
      </c>
      <c r="AW110">
        <v>4778.12</v>
      </c>
      <c r="AX110">
        <v>0</v>
      </c>
      <c r="AY110">
        <v>-1533.88</v>
      </c>
      <c r="AZ110">
        <v>0</v>
      </c>
      <c r="BA110">
        <v>2394.400000000001</v>
      </c>
      <c r="BB110">
        <v>2337</v>
      </c>
      <c r="BC110" s="3">
        <v>0</v>
      </c>
      <c r="BD110" s="3">
        <v>25323.469999999998</v>
      </c>
      <c r="BE110" s="3">
        <v>9960.48</v>
      </c>
      <c r="BF110" s="3">
        <v>4947.92</v>
      </c>
      <c r="BG110" s="3">
        <v>7950.1999999999989</v>
      </c>
      <c r="BH110" s="3">
        <v>0</v>
      </c>
      <c r="BI110" s="3">
        <v>0</v>
      </c>
      <c r="BJ110" s="3">
        <v>0</v>
      </c>
      <c r="BK110" s="3">
        <v>1022.97</v>
      </c>
      <c r="BL110" s="3">
        <v>0</v>
      </c>
      <c r="BM110" s="3">
        <v>7352.5</v>
      </c>
      <c r="BN110" s="3">
        <v>0</v>
      </c>
      <c r="BO110" s="3">
        <v>0</v>
      </c>
      <c r="BP110" s="3">
        <v>1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2">
        <v>0</v>
      </c>
      <c r="BY110" s="2">
        <v>0</v>
      </c>
      <c r="BZ110" s="2">
        <v>275705.40000000002</v>
      </c>
      <c r="CA110" s="2">
        <v>43090.57</v>
      </c>
      <c r="CB110" s="2">
        <v>0</v>
      </c>
      <c r="CC110" s="2">
        <v>-10629.06</v>
      </c>
      <c r="CD110" s="2">
        <v>0</v>
      </c>
      <c r="CE110" s="2" t="s">
        <v>720</v>
      </c>
    </row>
    <row r="111" spans="1:83" ht="14.4" x14ac:dyDescent="0.3">
      <c r="A111" s="27">
        <v>2254</v>
      </c>
      <c r="B111" s="2" t="str">
        <f>_xlfn.XLOOKUP(A111,'Schools lookup'!A:A,'Schools lookup'!B:B)</f>
        <v>CIP2254</v>
      </c>
      <c r="C111" s="2" t="str">
        <f>_xlfn.XLOOKUP(A111,'Schools lookup'!A:A,'Schools lookup'!C:C)</f>
        <v>Newhall Infant School</v>
      </c>
      <c r="D111" s="3">
        <v>69789.05</v>
      </c>
      <c r="E111" s="3">
        <v>3837.5</v>
      </c>
      <c r="F111" s="3">
        <v>7908.16</v>
      </c>
      <c r="G111" s="3">
        <v>1191126.8</v>
      </c>
      <c r="H111" s="3">
        <v>0</v>
      </c>
      <c r="I111" s="3">
        <v>181929.58</v>
      </c>
      <c r="J111" s="3">
        <v>0</v>
      </c>
      <c r="K111" s="3">
        <v>98229.8</v>
      </c>
      <c r="L111" s="3">
        <v>27943.690000000002</v>
      </c>
      <c r="M111" s="3">
        <v>0</v>
      </c>
      <c r="N111" s="3">
        <v>0</v>
      </c>
      <c r="O111" s="3">
        <v>25764.079999999994</v>
      </c>
      <c r="P111" s="3">
        <v>5613.56</v>
      </c>
      <c r="Q111" s="3">
        <v>1071.3899999999999</v>
      </c>
      <c r="R111" s="3">
        <v>0</v>
      </c>
      <c r="S111" s="3">
        <v>1248</v>
      </c>
      <c r="T111" s="3">
        <v>0</v>
      </c>
      <c r="U111" s="3">
        <v>0</v>
      </c>
      <c r="V111" s="3">
        <v>0</v>
      </c>
      <c r="W111" s="3">
        <v>13126.249999999998</v>
      </c>
      <c r="X111" s="3">
        <v>0</v>
      </c>
      <c r="Y111" s="3">
        <v>57335</v>
      </c>
      <c r="Z111" s="3">
        <v>733113.98</v>
      </c>
      <c r="AA111" s="3">
        <v>0</v>
      </c>
      <c r="AB111">
        <v>375232.79999999993</v>
      </c>
      <c r="AC111">
        <v>0</v>
      </c>
      <c r="AD111">
        <v>62458.469999999987</v>
      </c>
      <c r="AE111">
        <v>0</v>
      </c>
      <c r="AF111">
        <v>39006.869999999995</v>
      </c>
      <c r="AG111">
        <v>46570.44</v>
      </c>
      <c r="AH111">
        <v>1505</v>
      </c>
      <c r="AI111">
        <v>11892.01</v>
      </c>
      <c r="AJ111">
        <v>1317.62</v>
      </c>
      <c r="AK111">
        <v>19220.05</v>
      </c>
      <c r="AL111">
        <v>1727.76</v>
      </c>
      <c r="AM111">
        <v>59246.98</v>
      </c>
      <c r="AN111">
        <v>9088.8100000000013</v>
      </c>
      <c r="AO111">
        <v>35994.009999999995</v>
      </c>
      <c r="AP111">
        <v>37947</v>
      </c>
      <c r="AQ111">
        <v>4616.4299999999985</v>
      </c>
      <c r="AR111">
        <v>29432.659999999985</v>
      </c>
      <c r="AS111">
        <v>1971</v>
      </c>
      <c r="AT111">
        <v>0</v>
      </c>
      <c r="AU111">
        <v>1491.1</v>
      </c>
      <c r="AV111">
        <v>0</v>
      </c>
      <c r="AW111">
        <v>105</v>
      </c>
      <c r="AX111">
        <v>0</v>
      </c>
      <c r="AY111">
        <v>0</v>
      </c>
      <c r="AZ111">
        <v>0</v>
      </c>
      <c r="BA111">
        <v>5730.6400000000049</v>
      </c>
      <c r="BB111">
        <v>5412</v>
      </c>
      <c r="BC111" s="3">
        <v>327.75</v>
      </c>
      <c r="BD111" s="3">
        <v>75540.630000000019</v>
      </c>
      <c r="BE111" s="3">
        <v>0</v>
      </c>
      <c r="BF111" s="3">
        <v>5278.75</v>
      </c>
      <c r="BG111" s="3">
        <v>30388.579999999998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6381.4</v>
      </c>
      <c r="BN111" s="3">
        <v>0</v>
      </c>
      <c r="BO111" s="3">
        <v>0</v>
      </c>
      <c r="BP111" s="3">
        <v>1</v>
      </c>
      <c r="BQ111" s="3">
        <v>0</v>
      </c>
      <c r="BR111" s="3">
        <v>0</v>
      </c>
      <c r="BS111" s="3">
        <v>5151</v>
      </c>
      <c r="BT111" s="3">
        <v>5128.05</v>
      </c>
      <c r="BU111" s="3">
        <v>0</v>
      </c>
      <c r="BV111" s="3">
        <v>0</v>
      </c>
      <c r="BW111" s="3">
        <v>1016.29</v>
      </c>
      <c r="BX111" s="2">
        <v>108.25</v>
      </c>
      <c r="BY111" s="2">
        <v>0</v>
      </c>
      <c r="BZ111" s="2">
        <v>65434.61</v>
      </c>
      <c r="CA111" s="2">
        <v>2885.97</v>
      </c>
      <c r="CB111" s="2">
        <v>0</v>
      </c>
      <c r="CC111" s="2">
        <v>16963.75</v>
      </c>
      <c r="CD111" s="2">
        <v>0</v>
      </c>
    </row>
    <row r="112" spans="1:83" ht="14.4" x14ac:dyDescent="0.3">
      <c r="A112" s="27">
        <v>2255</v>
      </c>
      <c r="B112" s="2" t="str">
        <f>_xlfn.XLOOKUP(A112,'Schools lookup'!A:A,'Schools lookup'!B:B)</f>
        <v>CIP2255</v>
      </c>
      <c r="C112" s="2" t="str">
        <f>_xlfn.XLOOKUP(A112,'Schools lookup'!A:A,'Schools lookup'!C:C)</f>
        <v>Stanton Primary School</v>
      </c>
      <c r="D112" s="3">
        <v>8449.489999999998</v>
      </c>
      <c r="E112" s="3">
        <v>10303.450000000001</v>
      </c>
      <c r="F112" s="3">
        <v>44259.71</v>
      </c>
      <c r="G112" s="3">
        <v>900835.79</v>
      </c>
      <c r="H112" s="3">
        <v>0</v>
      </c>
      <c r="I112" s="3">
        <v>55855.380000000005</v>
      </c>
      <c r="J112" s="3">
        <v>0</v>
      </c>
      <c r="K112" s="3">
        <v>61345</v>
      </c>
      <c r="L112" s="3">
        <v>23576.54</v>
      </c>
      <c r="M112" s="3">
        <v>0</v>
      </c>
      <c r="N112" s="3">
        <v>1157.1199999999999</v>
      </c>
      <c r="O112" s="3">
        <v>30038.280000000002</v>
      </c>
      <c r="P112" s="3">
        <v>19848.309999999994</v>
      </c>
      <c r="Q112" s="3">
        <v>956.84</v>
      </c>
      <c r="R112" s="3">
        <v>5187.67</v>
      </c>
      <c r="S112" s="3">
        <v>10465.540000000001</v>
      </c>
      <c r="T112" s="3">
        <v>0</v>
      </c>
      <c r="U112" s="3">
        <v>0</v>
      </c>
      <c r="V112" s="3">
        <v>0</v>
      </c>
      <c r="W112" s="3">
        <v>49637.729999999996</v>
      </c>
      <c r="X112" s="3">
        <v>0</v>
      </c>
      <c r="Y112" s="3">
        <v>41501</v>
      </c>
      <c r="Z112" s="3">
        <v>501274.66000000015</v>
      </c>
      <c r="AA112" s="3">
        <v>1905.6300000000006</v>
      </c>
      <c r="AB112">
        <v>185947.38</v>
      </c>
      <c r="AC112">
        <v>0</v>
      </c>
      <c r="AD112">
        <v>42378.869999999995</v>
      </c>
      <c r="AE112">
        <v>0</v>
      </c>
      <c r="AF112">
        <v>23635.200000000004</v>
      </c>
      <c r="AG112">
        <v>3727.7</v>
      </c>
      <c r="AH112">
        <v>4889.5</v>
      </c>
      <c r="AI112">
        <v>11800.14</v>
      </c>
      <c r="AJ112">
        <v>2437.0699999999997</v>
      </c>
      <c r="AK112">
        <v>13183.32</v>
      </c>
      <c r="AL112">
        <v>3215</v>
      </c>
      <c r="AM112">
        <v>19981.349999999999</v>
      </c>
      <c r="AN112">
        <v>1067.47</v>
      </c>
      <c r="AO112">
        <v>20325.919999999995</v>
      </c>
      <c r="AP112">
        <v>10479</v>
      </c>
      <c r="AQ112">
        <v>4545.670000000001</v>
      </c>
      <c r="AR112">
        <v>44426.839999999975</v>
      </c>
      <c r="AS112">
        <v>2252.89</v>
      </c>
      <c r="AT112">
        <v>0</v>
      </c>
      <c r="AU112">
        <v>10091.31</v>
      </c>
      <c r="AV112">
        <v>0</v>
      </c>
      <c r="AW112">
        <v>5043</v>
      </c>
      <c r="AX112">
        <v>0</v>
      </c>
      <c r="AY112">
        <v>0</v>
      </c>
      <c r="AZ112">
        <v>0</v>
      </c>
      <c r="BA112">
        <v>1697.3500000000015</v>
      </c>
      <c r="BB112">
        <v>5202.25</v>
      </c>
      <c r="BC112" s="3">
        <v>6373</v>
      </c>
      <c r="BD112" s="3">
        <v>69416.34</v>
      </c>
      <c r="BE112" s="3">
        <v>31542.400000000001</v>
      </c>
      <c r="BF112" s="3">
        <v>48871.560000000005</v>
      </c>
      <c r="BG112" s="3">
        <v>17065.580000000002</v>
      </c>
      <c r="BH112" s="3">
        <v>0</v>
      </c>
      <c r="BI112" s="3">
        <v>0</v>
      </c>
      <c r="BJ112" s="3">
        <v>0</v>
      </c>
      <c r="BK112" s="3">
        <v>26098.809999999994</v>
      </c>
      <c r="BL112" s="3">
        <v>0</v>
      </c>
      <c r="BM112" s="3">
        <v>5760.63</v>
      </c>
      <c r="BN112" s="3">
        <v>0</v>
      </c>
      <c r="BO112" s="3">
        <v>0</v>
      </c>
      <c r="BP112" s="3">
        <v>1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17015.759999999998</v>
      </c>
      <c r="BX112" s="2">
        <v>0</v>
      </c>
      <c r="BY112" s="2">
        <v>0</v>
      </c>
      <c r="BZ112" s="2">
        <v>66440.56</v>
      </c>
      <c r="CA112" s="2">
        <v>33004.58</v>
      </c>
      <c r="CB112" s="2">
        <v>0</v>
      </c>
      <c r="CC112" s="2">
        <v>33842.369999999995</v>
      </c>
      <c r="CD112" s="2">
        <v>0</v>
      </c>
    </row>
    <row r="113" spans="1:82" ht="14.4" x14ac:dyDescent="0.3">
      <c r="A113" s="27">
        <v>2257</v>
      </c>
      <c r="B113" s="2" t="str">
        <f>_xlfn.XLOOKUP(A113,'Schools lookup'!A:A,'Schools lookup'!B:B)</f>
        <v>CIP2257</v>
      </c>
      <c r="C113" s="2" t="str">
        <f>_xlfn.XLOOKUP(A113,'Schools lookup'!A:A,'Schools lookup'!C:C)</f>
        <v>Town End Junior School</v>
      </c>
      <c r="D113" s="3">
        <v>37244.050000000003</v>
      </c>
      <c r="E113" s="3">
        <v>-47072.37</v>
      </c>
      <c r="F113" s="3">
        <v>11403.02</v>
      </c>
      <c r="G113" s="3">
        <v>939026.43</v>
      </c>
      <c r="H113" s="3">
        <v>0</v>
      </c>
      <c r="I113" s="3">
        <v>83659.709999999992</v>
      </c>
      <c r="J113" s="3">
        <v>0</v>
      </c>
      <c r="K113" s="3">
        <v>67539</v>
      </c>
      <c r="L113" s="3">
        <v>20029.25</v>
      </c>
      <c r="M113" s="3">
        <v>0</v>
      </c>
      <c r="N113" s="3">
        <v>0</v>
      </c>
      <c r="O113" s="3">
        <v>1524.83</v>
      </c>
      <c r="P113" s="3">
        <v>4045.1099999999997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17747</v>
      </c>
      <c r="Z113" s="3">
        <v>487971.05000000005</v>
      </c>
      <c r="AA113" s="3">
        <v>0</v>
      </c>
      <c r="AB113">
        <v>242048.00000000006</v>
      </c>
      <c r="AC113">
        <v>27128.71</v>
      </c>
      <c r="AD113">
        <v>24466.890000000003</v>
      </c>
      <c r="AE113">
        <v>16.149999999999999</v>
      </c>
      <c r="AF113">
        <v>28066.099999999995</v>
      </c>
      <c r="AG113">
        <v>4130.4199999999992</v>
      </c>
      <c r="AH113">
        <v>482.5</v>
      </c>
      <c r="AI113">
        <v>2474.8200000000002</v>
      </c>
      <c r="AJ113">
        <v>1332.6</v>
      </c>
      <c r="AK113">
        <v>16534.25</v>
      </c>
      <c r="AL113">
        <v>985.5</v>
      </c>
      <c r="AM113">
        <v>1802.9699999999998</v>
      </c>
      <c r="AN113">
        <v>2316.13</v>
      </c>
      <c r="AO113">
        <v>26161.86</v>
      </c>
      <c r="AP113">
        <v>16092.75</v>
      </c>
      <c r="AQ113">
        <v>2287.71</v>
      </c>
      <c r="AR113">
        <v>20929.56000000003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6521.2799999999988</v>
      </c>
      <c r="AY113">
        <v>0</v>
      </c>
      <c r="AZ113">
        <v>0</v>
      </c>
      <c r="BA113">
        <v>13417.509999999998</v>
      </c>
      <c r="BB113">
        <v>5473.5</v>
      </c>
      <c r="BC113" s="3">
        <v>248544.84</v>
      </c>
      <c r="BD113" s="3">
        <v>45094.979999999989</v>
      </c>
      <c r="BE113" s="3">
        <v>64445.239999999969</v>
      </c>
      <c r="BF113" s="3">
        <v>5829.59</v>
      </c>
      <c r="BG113" s="3">
        <v>27787.909999999996</v>
      </c>
      <c r="BH113" s="3">
        <v>0</v>
      </c>
      <c r="BI113" s="3">
        <v>0</v>
      </c>
      <c r="BJ113" s="3">
        <v>0</v>
      </c>
      <c r="BK113" s="3">
        <v>3969.9399999999996</v>
      </c>
      <c r="BL113" s="3">
        <v>0</v>
      </c>
      <c r="BM113" s="3">
        <v>5946.25</v>
      </c>
      <c r="BN113" s="3">
        <v>0</v>
      </c>
      <c r="BO113" s="3">
        <v>0</v>
      </c>
      <c r="BP113" s="3">
        <v>1</v>
      </c>
      <c r="BQ113" s="3">
        <v>0</v>
      </c>
      <c r="BR113" s="3">
        <v>0</v>
      </c>
      <c r="BS113" s="3">
        <v>732</v>
      </c>
      <c r="BT113" s="3">
        <v>0</v>
      </c>
      <c r="BU113" s="3">
        <v>0</v>
      </c>
      <c r="BV113" s="3">
        <v>0</v>
      </c>
      <c r="BW113" s="3">
        <v>15417.54</v>
      </c>
      <c r="BX113" s="2">
        <v>0</v>
      </c>
      <c r="BY113" s="2">
        <v>0</v>
      </c>
      <c r="BZ113" s="2">
        <v>-151527.44</v>
      </c>
      <c r="CA113" s="2">
        <v>1199.73</v>
      </c>
      <c r="CB113" s="2">
        <v>0</v>
      </c>
      <c r="CC113" s="2">
        <v>-51042.310000000005</v>
      </c>
      <c r="CD113" s="2">
        <v>0</v>
      </c>
    </row>
    <row r="114" spans="1:82" ht="14.4" x14ac:dyDescent="0.3">
      <c r="A114" s="27">
        <v>2258</v>
      </c>
      <c r="B114" s="2" t="str">
        <f>_xlfn.XLOOKUP(A114,'Schools lookup'!A:A,'Schools lookup'!B:B)</f>
        <v>CIP2258</v>
      </c>
      <c r="C114" s="2" t="str">
        <f>_xlfn.XLOOKUP(A114,'Schools lookup'!A:A,'Schools lookup'!C:C)</f>
        <v>Tibshelf Infant School</v>
      </c>
      <c r="D114" s="3">
        <v>-181368.77000000002</v>
      </c>
      <c r="E114" s="3">
        <v>5187.45</v>
      </c>
      <c r="F114" s="3">
        <v>21432.49</v>
      </c>
      <c r="G114" s="3">
        <v>934493.82</v>
      </c>
      <c r="H114" s="3">
        <v>0</v>
      </c>
      <c r="I114" s="3">
        <v>69769.490000000005</v>
      </c>
      <c r="J114" s="3">
        <v>0</v>
      </c>
      <c r="K114" s="3">
        <v>48747.199999999997</v>
      </c>
      <c r="L114" s="3">
        <v>23167.11</v>
      </c>
      <c r="M114" s="3">
        <v>0</v>
      </c>
      <c r="N114" s="3">
        <v>0</v>
      </c>
      <c r="O114" s="3">
        <v>280440.13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68424</v>
      </c>
      <c r="Z114" s="3">
        <v>605336.78</v>
      </c>
      <c r="AA114" s="3">
        <v>0</v>
      </c>
      <c r="AB114">
        <v>310658.16999999993</v>
      </c>
      <c r="AC114">
        <v>25358.810000000012</v>
      </c>
      <c r="AD114">
        <v>66418.550000000017</v>
      </c>
      <c r="AE114">
        <v>0</v>
      </c>
      <c r="AF114">
        <v>26899.130000000008</v>
      </c>
      <c r="AG114">
        <v>4600.83</v>
      </c>
      <c r="AH114">
        <v>227</v>
      </c>
      <c r="AI114">
        <v>2002.1</v>
      </c>
      <c r="AJ114">
        <v>1078.06</v>
      </c>
      <c r="AK114">
        <v>9456.409999999998</v>
      </c>
      <c r="AL114">
        <v>0</v>
      </c>
      <c r="AM114">
        <v>7148.6899999999987</v>
      </c>
      <c r="AN114">
        <v>1285.5499999999997</v>
      </c>
      <c r="AO114">
        <v>17323.210000000003</v>
      </c>
      <c r="AP114">
        <v>12974</v>
      </c>
      <c r="AQ114">
        <v>3176.48</v>
      </c>
      <c r="AR114">
        <v>15922.239999999994</v>
      </c>
      <c r="AS114">
        <v>1938</v>
      </c>
      <c r="AT114">
        <v>0</v>
      </c>
      <c r="AU114">
        <v>8770.73</v>
      </c>
      <c r="AV114">
        <v>0</v>
      </c>
      <c r="AW114">
        <v>0</v>
      </c>
      <c r="AX114">
        <v>9093.119999999999</v>
      </c>
      <c r="AY114">
        <v>0</v>
      </c>
      <c r="AZ114">
        <v>0</v>
      </c>
      <c r="BA114">
        <v>-1139.96</v>
      </c>
      <c r="BB114">
        <v>21663.8</v>
      </c>
      <c r="BC114" s="3">
        <v>387.4</v>
      </c>
      <c r="BD114" s="3">
        <v>59306.38999999997</v>
      </c>
      <c r="BE114" s="3">
        <v>130044.95000000001</v>
      </c>
      <c r="BF114" s="3">
        <v>14826.970000000001</v>
      </c>
      <c r="BG114" s="3">
        <v>21532.769999999997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6004.75</v>
      </c>
      <c r="BN114" s="3">
        <v>0</v>
      </c>
      <c r="BO114" s="3">
        <v>0</v>
      </c>
      <c r="BP114" s="3">
        <v>1</v>
      </c>
      <c r="BQ114" s="3">
        <v>0</v>
      </c>
      <c r="BR114" s="3">
        <v>16219.339999999998</v>
      </c>
      <c r="BS114" s="3">
        <v>3244.9900000000002</v>
      </c>
      <c r="BT114" s="3">
        <v>0</v>
      </c>
      <c r="BU114" s="3">
        <v>0</v>
      </c>
      <c r="BV114" s="3">
        <v>450</v>
      </c>
      <c r="BW114" s="3">
        <v>1873.4</v>
      </c>
      <c r="BX114" s="2">
        <v>0</v>
      </c>
      <c r="BY114" s="2">
        <v>0</v>
      </c>
      <c r="BZ114" s="2">
        <v>-132617.20000000001</v>
      </c>
      <c r="CA114" s="2">
        <v>5649.51</v>
      </c>
      <c r="CB114" s="2">
        <v>0</v>
      </c>
      <c r="CC114" s="2">
        <v>5187.45</v>
      </c>
      <c r="CD114" s="2">
        <v>0</v>
      </c>
    </row>
    <row r="115" spans="1:82" ht="14.4" x14ac:dyDescent="0.3">
      <c r="A115" s="27">
        <v>2260</v>
      </c>
      <c r="B115" s="2" t="str">
        <f>_xlfn.XLOOKUP(A115,'Schools lookup'!A:A,'Schools lookup'!B:B)</f>
        <v>CIP2260</v>
      </c>
      <c r="C115" s="2" t="str">
        <f>_xlfn.XLOOKUP(A115,'Schools lookup'!A:A,'Schools lookup'!C:C)</f>
        <v>Unstone Junior School</v>
      </c>
      <c r="D115" s="3">
        <v>102792.46</v>
      </c>
      <c r="E115" s="3">
        <v>1289.5</v>
      </c>
      <c r="F115" s="3">
        <v>26667.45</v>
      </c>
      <c r="G115" s="3">
        <v>381237.47</v>
      </c>
      <c r="H115" s="3">
        <v>0</v>
      </c>
      <c r="I115" s="3">
        <v>21637.939999999995</v>
      </c>
      <c r="J115" s="3">
        <v>0</v>
      </c>
      <c r="K115" s="3">
        <v>30300</v>
      </c>
      <c r="L115" s="3">
        <v>9073.630000000001</v>
      </c>
      <c r="M115" s="3">
        <v>0</v>
      </c>
      <c r="N115" s="3">
        <v>0</v>
      </c>
      <c r="O115" s="3">
        <v>6957.7400000000007</v>
      </c>
      <c r="P115" s="3">
        <v>7952.67</v>
      </c>
      <c r="Q115" s="3">
        <v>338.67</v>
      </c>
      <c r="R115" s="3">
        <v>0</v>
      </c>
      <c r="S115" s="3">
        <v>9373.7599999999984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16496</v>
      </c>
      <c r="Z115" s="3">
        <v>232536.19999999995</v>
      </c>
      <c r="AA115" s="3">
        <v>1779.3700000000006</v>
      </c>
      <c r="AB115">
        <v>89669.92</v>
      </c>
      <c r="AC115">
        <v>10054.359999999999</v>
      </c>
      <c r="AD115">
        <v>26265.100000000006</v>
      </c>
      <c r="AE115">
        <v>0</v>
      </c>
      <c r="AF115">
        <v>7483.319999999997</v>
      </c>
      <c r="AG115">
        <v>1609.5600000000002</v>
      </c>
      <c r="AH115">
        <v>2815</v>
      </c>
      <c r="AI115">
        <v>3881.58</v>
      </c>
      <c r="AJ115">
        <v>872.39</v>
      </c>
      <c r="AK115">
        <v>8644.15</v>
      </c>
      <c r="AL115">
        <v>2226.1999999999994</v>
      </c>
      <c r="AM115">
        <v>925.78999999999985</v>
      </c>
      <c r="AN115">
        <v>3318.5800000000004</v>
      </c>
      <c r="AO115">
        <v>17091.890000000007</v>
      </c>
      <c r="AP115">
        <v>5489</v>
      </c>
      <c r="AQ115">
        <v>4183.4399999999987</v>
      </c>
      <c r="AR115">
        <v>31501.129999999997</v>
      </c>
      <c r="AS115">
        <v>2133.71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11045.890000000001</v>
      </c>
      <c r="BB115">
        <v>1607.25</v>
      </c>
      <c r="BC115" s="3">
        <v>5787.6399999999994</v>
      </c>
      <c r="BD115" s="3">
        <v>27702.909999999993</v>
      </c>
      <c r="BE115" s="3">
        <v>0</v>
      </c>
      <c r="BF115" s="3">
        <v>23896.329999999994</v>
      </c>
      <c r="BG115" s="3">
        <v>14877.029999999997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4551.25</v>
      </c>
      <c r="BN115" s="3">
        <v>0</v>
      </c>
      <c r="BO115" s="3">
        <v>0</v>
      </c>
      <c r="BP115" s="3">
        <v>1</v>
      </c>
      <c r="BQ115" s="3">
        <v>0</v>
      </c>
      <c r="BR115" s="3">
        <v>0</v>
      </c>
      <c r="BS115" s="3">
        <v>2506.8900000000003</v>
      </c>
      <c r="BT115" s="3">
        <v>11902.92</v>
      </c>
      <c r="BU115" s="3">
        <v>0</v>
      </c>
      <c r="BV115" s="3">
        <v>0</v>
      </c>
      <c r="BW115" s="3">
        <v>529</v>
      </c>
      <c r="BX115" s="2">
        <v>0</v>
      </c>
      <c r="BY115" s="2">
        <v>0</v>
      </c>
      <c r="BZ115" s="2">
        <v>48762.6</v>
      </c>
      <c r="CA115" s="2">
        <v>16279.89</v>
      </c>
      <c r="CB115" s="2">
        <v>0</v>
      </c>
      <c r="CC115" s="2">
        <v>1289.5</v>
      </c>
      <c r="CD115" s="2">
        <v>0</v>
      </c>
    </row>
    <row r="116" spans="1:82" ht="14.4" x14ac:dyDescent="0.3">
      <c r="A116" s="27">
        <v>2262</v>
      </c>
      <c r="B116" s="2" t="str">
        <f>_xlfn.XLOOKUP(A116,'Schools lookup'!A:A,'Schools lookup'!B:B)</f>
        <v>CIP2262</v>
      </c>
      <c r="C116" s="2" t="str">
        <f>_xlfn.XLOOKUP(A116,'Schools lookup'!A:A,'Schools lookup'!C:C)</f>
        <v>Unstone St Mary's Infant School</v>
      </c>
      <c r="D116" s="21">
        <v>24766.690000000002</v>
      </c>
      <c r="E116" s="21">
        <v>10144.5</v>
      </c>
      <c r="F116" s="21">
        <v>18166.169999999998</v>
      </c>
      <c r="G116" s="21">
        <v>340651.01</v>
      </c>
      <c r="H116" s="21">
        <v>0</v>
      </c>
      <c r="I116" s="21">
        <v>32422.939999999995</v>
      </c>
      <c r="J116" s="21">
        <v>0</v>
      </c>
      <c r="K116" s="21">
        <v>15890</v>
      </c>
      <c r="L116" s="21">
        <v>10280.94</v>
      </c>
      <c r="M116" s="21">
        <v>0</v>
      </c>
      <c r="N116" s="21">
        <v>0</v>
      </c>
      <c r="O116" s="21">
        <v>6778.1399999999985</v>
      </c>
      <c r="P116" s="21">
        <v>1485.9</v>
      </c>
      <c r="Q116" s="21">
        <v>353.57</v>
      </c>
      <c r="R116" s="21">
        <v>818.87</v>
      </c>
      <c r="S116" s="21">
        <v>0</v>
      </c>
      <c r="T116" s="3">
        <v>0</v>
      </c>
      <c r="U116" s="3">
        <v>0</v>
      </c>
      <c r="V116" s="3">
        <v>0</v>
      </c>
      <c r="W116" s="21">
        <v>368</v>
      </c>
      <c r="X116" s="21">
        <v>0</v>
      </c>
      <c r="Y116" s="21">
        <v>32660</v>
      </c>
      <c r="Z116" s="21">
        <v>161341.52000000002</v>
      </c>
      <c r="AA116" s="21">
        <v>0</v>
      </c>
      <c r="AB116">
        <v>74746.580000000016</v>
      </c>
      <c r="AC116">
        <v>6458.670000000001</v>
      </c>
      <c r="AD116">
        <v>26862.419999999991</v>
      </c>
      <c r="AE116">
        <v>0</v>
      </c>
      <c r="AF116">
        <v>7211.2699999999986</v>
      </c>
      <c r="AG116">
        <v>1346.77</v>
      </c>
      <c r="AH116">
        <v>228</v>
      </c>
      <c r="AI116">
        <v>4172.9399999999996</v>
      </c>
      <c r="AJ116">
        <v>731.9</v>
      </c>
      <c r="AK116">
        <v>19791.719999999998</v>
      </c>
      <c r="AL116">
        <v>70</v>
      </c>
      <c r="AM116">
        <v>1427.2199999999996</v>
      </c>
      <c r="AN116">
        <v>316.37</v>
      </c>
      <c r="AO116">
        <v>7737.6999999999989</v>
      </c>
      <c r="AP116">
        <v>3242.83</v>
      </c>
      <c r="AQ116">
        <v>777.92</v>
      </c>
      <c r="AR116">
        <v>11920.789999999999</v>
      </c>
      <c r="AS116">
        <v>1336.25</v>
      </c>
      <c r="AT116">
        <v>0</v>
      </c>
      <c r="AU116">
        <v>0</v>
      </c>
      <c r="AV116">
        <v>0</v>
      </c>
      <c r="AW116">
        <v>232</v>
      </c>
      <c r="AX116">
        <v>0</v>
      </c>
      <c r="AY116">
        <v>0</v>
      </c>
      <c r="AZ116">
        <v>0</v>
      </c>
      <c r="BA116">
        <v>12457.840000000002</v>
      </c>
      <c r="BB116">
        <v>1045.5</v>
      </c>
      <c r="BC116" s="21">
        <v>1360.04</v>
      </c>
      <c r="BD116" s="21">
        <v>32598.559999999998</v>
      </c>
      <c r="BE116" s="21">
        <v>3000</v>
      </c>
      <c r="BF116" s="3">
        <v>29338.5</v>
      </c>
      <c r="BG116" s="3">
        <v>14371.709999999997</v>
      </c>
      <c r="BH116" s="3">
        <v>0</v>
      </c>
      <c r="BI116" s="21">
        <v>0</v>
      </c>
      <c r="BJ116" s="3">
        <v>0</v>
      </c>
      <c r="BK116" s="3">
        <v>0</v>
      </c>
      <c r="BL116" s="21">
        <v>0</v>
      </c>
      <c r="BM116" s="3">
        <v>4437.8500000000004</v>
      </c>
      <c r="BN116" s="21">
        <v>0</v>
      </c>
      <c r="BO116" s="3">
        <v>0</v>
      </c>
      <c r="BP116" s="21">
        <v>1</v>
      </c>
      <c r="BQ116" s="3">
        <v>0</v>
      </c>
      <c r="BR116" s="3">
        <v>-268.14</v>
      </c>
      <c r="BS116" s="3">
        <v>8322</v>
      </c>
      <c r="BT116" s="3">
        <v>0</v>
      </c>
      <c r="BU116" s="3">
        <v>0</v>
      </c>
      <c r="BV116" s="3">
        <v>0</v>
      </c>
      <c r="BW116" s="3">
        <v>3367.0199999999995</v>
      </c>
      <c r="BX116" s="20">
        <v>0</v>
      </c>
      <c r="BY116" s="20">
        <v>0</v>
      </c>
      <c r="BZ116" s="2">
        <v>41983.040000000001</v>
      </c>
      <c r="CA116" s="2">
        <v>11183.14</v>
      </c>
      <c r="CB116" s="2">
        <v>0</v>
      </c>
      <c r="CC116" s="2">
        <v>10512.5</v>
      </c>
      <c r="CD116" s="2">
        <v>0</v>
      </c>
    </row>
    <row r="117" spans="1:82" s="20" customFormat="1" ht="14.4" x14ac:dyDescent="0.3">
      <c r="A117" s="27">
        <v>2266</v>
      </c>
      <c r="B117" s="2" t="str">
        <f>_xlfn.XLOOKUP(A117,'Schools lookup'!A:A,'Schools lookup'!B:B)</f>
        <v>CIP2266</v>
      </c>
      <c r="C117" s="2" t="str">
        <f>_xlfn.XLOOKUP(A117,'Schools lookup'!A:A,'Schools lookup'!C:C)</f>
        <v>Wessington Primary School</v>
      </c>
      <c r="D117" s="3">
        <v>74412.66</v>
      </c>
      <c r="E117" s="3">
        <v>6529.53</v>
      </c>
      <c r="F117" s="3">
        <v>20806.939999999999</v>
      </c>
      <c r="G117" s="3">
        <v>571682.16</v>
      </c>
      <c r="H117" s="3">
        <v>0</v>
      </c>
      <c r="I117" s="3">
        <v>16665.600000000002</v>
      </c>
      <c r="J117" s="3">
        <v>0</v>
      </c>
      <c r="K117" s="3">
        <v>4440</v>
      </c>
      <c r="L117" s="3">
        <v>10229.709999999999</v>
      </c>
      <c r="M117" s="3">
        <v>0</v>
      </c>
      <c r="N117" s="3">
        <v>0</v>
      </c>
      <c r="O117" s="3">
        <v>12072.800000000001</v>
      </c>
      <c r="P117" s="3">
        <v>12158.609999999999</v>
      </c>
      <c r="Q117" s="3">
        <v>2069.29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6258.7</v>
      </c>
      <c r="X117" s="3">
        <v>0</v>
      </c>
      <c r="Y117" s="3">
        <v>28608</v>
      </c>
      <c r="Z117" s="3">
        <v>300065.65999999997</v>
      </c>
      <c r="AA117" s="3">
        <v>1993.4900000000002</v>
      </c>
      <c r="AB117">
        <v>103515.14000000001</v>
      </c>
      <c r="AC117">
        <v>0</v>
      </c>
      <c r="AD117">
        <v>15377.16</v>
      </c>
      <c r="AE117">
        <v>159.93</v>
      </c>
      <c r="AF117">
        <v>8252.8199999999979</v>
      </c>
      <c r="AG117">
        <v>2086.63</v>
      </c>
      <c r="AH117">
        <v>1778</v>
      </c>
      <c r="AI117">
        <v>5689.3399999999992</v>
      </c>
      <c r="AJ117">
        <v>2362.2600000000002</v>
      </c>
      <c r="AK117">
        <v>14028.88</v>
      </c>
      <c r="AL117">
        <v>0</v>
      </c>
      <c r="AM117">
        <v>21112.390000000003</v>
      </c>
      <c r="AN117">
        <v>3168.06</v>
      </c>
      <c r="AO117">
        <v>11336.849999999999</v>
      </c>
      <c r="AP117">
        <v>5763.45</v>
      </c>
      <c r="AQ117">
        <v>10014.81</v>
      </c>
      <c r="AR117">
        <v>22617.189999999995</v>
      </c>
      <c r="AS117">
        <v>4061.48</v>
      </c>
      <c r="AT117">
        <v>0</v>
      </c>
      <c r="AU117">
        <v>4591.1500000000005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2482.5599999999995</v>
      </c>
      <c r="BB117">
        <v>2275.5</v>
      </c>
      <c r="BC117" s="3">
        <v>51839.409999999996</v>
      </c>
      <c r="BD117" s="3">
        <v>37216.92</v>
      </c>
      <c r="BE117" s="3">
        <v>0</v>
      </c>
      <c r="BF117" s="3">
        <v>6544.57</v>
      </c>
      <c r="BG117" s="3">
        <v>13793.640000000001</v>
      </c>
      <c r="BH117" s="3">
        <v>0</v>
      </c>
      <c r="BI117" s="3">
        <v>0</v>
      </c>
      <c r="BJ117" s="3">
        <v>0</v>
      </c>
      <c r="BK117" s="3">
        <v>1919.4899999999998</v>
      </c>
      <c r="BL117" s="3">
        <v>0</v>
      </c>
      <c r="BM117" s="3">
        <v>4972</v>
      </c>
      <c r="BN117" s="3">
        <v>0</v>
      </c>
      <c r="BO117" s="3">
        <v>0</v>
      </c>
      <c r="BP117" s="3">
        <v>1</v>
      </c>
      <c r="BQ117" s="3">
        <v>0</v>
      </c>
      <c r="BR117" s="3">
        <v>7692</v>
      </c>
      <c r="BS117" s="3">
        <v>0</v>
      </c>
      <c r="BT117" s="3">
        <v>0</v>
      </c>
      <c r="BU117" s="3">
        <v>0</v>
      </c>
      <c r="BV117" s="3">
        <v>0</v>
      </c>
      <c r="BW117" s="3">
        <v>421.61</v>
      </c>
      <c r="BX117" s="2">
        <v>0</v>
      </c>
      <c r="BY117" s="2">
        <v>0</v>
      </c>
      <c r="BZ117" s="20">
        <v>80211.539999999994</v>
      </c>
      <c r="CA117" s="20">
        <v>17665.330000000002</v>
      </c>
      <c r="CB117" s="20">
        <v>0</v>
      </c>
      <c r="CC117" s="20">
        <v>10868.74</v>
      </c>
      <c r="CD117" s="20">
        <v>0</v>
      </c>
    </row>
    <row r="118" spans="1:82" ht="14.4" x14ac:dyDescent="0.3">
      <c r="A118" s="27">
        <v>2268</v>
      </c>
      <c r="B118" s="2" t="str">
        <f>_xlfn.XLOOKUP(A118,'Schools lookup'!A:A,'Schools lookup'!B:B)</f>
        <v>CIP2268</v>
      </c>
      <c r="C118" s="2" t="str">
        <f>_xlfn.XLOOKUP(A118,'Schools lookup'!A:A,'Schools lookup'!C:C)</f>
        <v>Whaley Bridge Primary School</v>
      </c>
      <c r="D118" s="3">
        <v>110864.01</v>
      </c>
      <c r="E118" s="3">
        <v>0</v>
      </c>
      <c r="F118" s="3">
        <v>838.11</v>
      </c>
      <c r="G118" s="3">
        <v>806802.80999999994</v>
      </c>
      <c r="H118" s="3">
        <v>0</v>
      </c>
      <c r="I118" s="3">
        <v>285151.22999999992</v>
      </c>
      <c r="J118" s="3">
        <v>0</v>
      </c>
      <c r="K118" s="3">
        <v>52672</v>
      </c>
      <c r="L118" s="3">
        <v>15324.89</v>
      </c>
      <c r="M118" s="3">
        <v>0</v>
      </c>
      <c r="N118" s="3">
        <v>7441.54</v>
      </c>
      <c r="O118" s="3">
        <v>11099.2</v>
      </c>
      <c r="P118" s="3">
        <v>18063.419999999998</v>
      </c>
      <c r="Q118" s="3">
        <v>1141.82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42923</v>
      </c>
      <c r="Z118" s="3">
        <v>516346.75</v>
      </c>
      <c r="AA118" s="3">
        <v>9964.1100000000042</v>
      </c>
      <c r="AB118">
        <v>342692.72999999981</v>
      </c>
      <c r="AC118">
        <v>20602.820000000003</v>
      </c>
      <c r="AD118">
        <v>44800.170000000006</v>
      </c>
      <c r="AE118">
        <v>0</v>
      </c>
      <c r="AF118">
        <v>22041.64000000001</v>
      </c>
      <c r="AG118">
        <v>4866.17</v>
      </c>
      <c r="AH118">
        <v>4243.1000000000004</v>
      </c>
      <c r="AI118">
        <v>9223.0500000000011</v>
      </c>
      <c r="AJ118">
        <v>928.33</v>
      </c>
      <c r="AK118">
        <v>20981.090000000004</v>
      </c>
      <c r="AL118">
        <v>1607.5</v>
      </c>
      <c r="AM118">
        <v>6032.8599999999988</v>
      </c>
      <c r="AN118">
        <v>3430.6800000000003</v>
      </c>
      <c r="AO118">
        <v>27402.7</v>
      </c>
      <c r="AP118">
        <v>20833.25</v>
      </c>
      <c r="AQ118">
        <v>2633.82</v>
      </c>
      <c r="AR118">
        <v>23051.610000000008</v>
      </c>
      <c r="AS118">
        <v>1550</v>
      </c>
      <c r="AT118" s="22">
        <v>0</v>
      </c>
      <c r="AU118">
        <v>0</v>
      </c>
      <c r="AV118">
        <v>0</v>
      </c>
      <c r="AW118">
        <v>11289.11</v>
      </c>
      <c r="AX118">
        <v>3856.84</v>
      </c>
      <c r="AY118">
        <v>0</v>
      </c>
      <c r="AZ118">
        <v>0</v>
      </c>
      <c r="BA118">
        <v>7912.4000000000024</v>
      </c>
      <c r="BB118">
        <v>3813</v>
      </c>
      <c r="BC118" s="3">
        <v>7281.76</v>
      </c>
      <c r="BD118" s="3">
        <v>63870.199999999983</v>
      </c>
      <c r="BE118" s="3">
        <v>6394.5</v>
      </c>
      <c r="BF118" s="3">
        <v>22313.390000000003</v>
      </c>
      <c r="BG118" s="3">
        <v>18521.05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5451.25</v>
      </c>
      <c r="BN118" s="3">
        <v>0</v>
      </c>
      <c r="BO118" s="3">
        <v>0</v>
      </c>
      <c r="BP118" s="3">
        <v>1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2">
        <v>0</v>
      </c>
      <c r="BY118" s="2">
        <v>0</v>
      </c>
      <c r="BZ118" s="2">
        <v>122999.29</v>
      </c>
      <c r="CA118" s="2">
        <v>6289.36</v>
      </c>
      <c r="CB118" s="2">
        <v>0</v>
      </c>
      <c r="CC118" s="2">
        <v>0</v>
      </c>
      <c r="CD118" s="2">
        <v>0</v>
      </c>
    </row>
    <row r="119" spans="1:82" ht="14.4" x14ac:dyDescent="0.3">
      <c r="A119" s="27">
        <v>2269</v>
      </c>
      <c r="B119" s="2" t="str">
        <f>_xlfn.XLOOKUP(A119,'Schools lookup'!A:A,'Schools lookup'!B:B)</f>
        <v>CIP2269</v>
      </c>
      <c r="C119" s="2" t="str">
        <f>_xlfn.XLOOKUP(A119,'Schools lookup'!A:A,'Schools lookup'!C:C)</f>
        <v>Furness Vale Primary School</v>
      </c>
      <c r="D119" s="3">
        <v>116576.84</v>
      </c>
      <c r="E119" s="3">
        <v>-24590.75</v>
      </c>
      <c r="F119" s="3">
        <v>12420.59</v>
      </c>
      <c r="G119" s="3">
        <v>571270.22</v>
      </c>
      <c r="H119" s="3">
        <v>0</v>
      </c>
      <c r="I119" s="3">
        <v>32763.789999999994</v>
      </c>
      <c r="J119" s="3">
        <v>0</v>
      </c>
      <c r="K119" s="3">
        <v>39797.4</v>
      </c>
      <c r="L119" s="3">
        <v>14447.8</v>
      </c>
      <c r="M119" s="3">
        <v>0</v>
      </c>
      <c r="N119" s="3">
        <v>0</v>
      </c>
      <c r="O119" s="3">
        <v>14813.3</v>
      </c>
      <c r="P119" s="3">
        <v>8770.7999999999975</v>
      </c>
      <c r="Q119" s="3">
        <v>508.33</v>
      </c>
      <c r="R119" s="3">
        <v>0</v>
      </c>
      <c r="S119" s="3">
        <v>1479.5</v>
      </c>
      <c r="T119" s="3">
        <v>0</v>
      </c>
      <c r="U119" s="3">
        <v>0</v>
      </c>
      <c r="V119" s="3">
        <v>0</v>
      </c>
      <c r="W119" s="3">
        <v>18814.149999999998</v>
      </c>
      <c r="X119" s="3">
        <v>0</v>
      </c>
      <c r="Y119" s="3">
        <v>24647</v>
      </c>
      <c r="Z119" s="3">
        <v>363161.55999999976</v>
      </c>
      <c r="AA119" s="3">
        <v>1784.3</v>
      </c>
      <c r="AB119">
        <v>96311.96</v>
      </c>
      <c r="AC119">
        <v>20334.160000000003</v>
      </c>
      <c r="AD119">
        <v>29411.72</v>
      </c>
      <c r="AE119">
        <v>0</v>
      </c>
      <c r="AF119">
        <v>22497.730000000007</v>
      </c>
      <c r="AG119">
        <v>2635.0699999999997</v>
      </c>
      <c r="AH119">
        <v>3409</v>
      </c>
      <c r="AI119">
        <v>5965.0599999999995</v>
      </c>
      <c r="AJ119">
        <v>643.84</v>
      </c>
      <c r="AK119">
        <v>5805.84</v>
      </c>
      <c r="AL119">
        <v>1770</v>
      </c>
      <c r="AM119">
        <v>3394.0100000000007</v>
      </c>
      <c r="AN119">
        <v>2118.23</v>
      </c>
      <c r="AO119">
        <v>8616.2099999999991</v>
      </c>
      <c r="AP119">
        <v>6339.8</v>
      </c>
      <c r="AQ119">
        <v>963.51</v>
      </c>
      <c r="AR119">
        <v>14589.559999999998</v>
      </c>
      <c r="AS119">
        <v>2371</v>
      </c>
      <c r="AT119" s="22">
        <v>0</v>
      </c>
      <c r="AU119">
        <v>5800.53</v>
      </c>
      <c r="AV119">
        <v>0</v>
      </c>
      <c r="AW119">
        <v>632</v>
      </c>
      <c r="AX119">
        <v>0</v>
      </c>
      <c r="AY119">
        <v>1340</v>
      </c>
      <c r="AZ119">
        <v>0</v>
      </c>
      <c r="BA119">
        <v>1696.9600000000003</v>
      </c>
      <c r="BB119">
        <v>2744.5</v>
      </c>
      <c r="BC119" s="3">
        <v>10937.670000000002</v>
      </c>
      <c r="BD119" s="3">
        <v>41628.55999999999</v>
      </c>
      <c r="BE119" s="3">
        <v>0</v>
      </c>
      <c r="BF119" s="3">
        <v>20924.77</v>
      </c>
      <c r="BG119" s="3">
        <v>10812.64</v>
      </c>
      <c r="BH119" s="3">
        <v>0</v>
      </c>
      <c r="BI119" s="3">
        <v>0</v>
      </c>
      <c r="BJ119" s="3">
        <v>0</v>
      </c>
      <c r="BK119" s="3">
        <v>21226.669999999995</v>
      </c>
      <c r="BL119" s="3">
        <v>500</v>
      </c>
      <c r="BM119" s="3">
        <v>5063.13</v>
      </c>
      <c r="BN119" s="3">
        <v>0</v>
      </c>
      <c r="BO119" s="3">
        <v>0</v>
      </c>
      <c r="BP119" s="3">
        <v>1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6899.9</v>
      </c>
      <c r="BX119" s="2">
        <v>0</v>
      </c>
      <c r="BY119" s="2">
        <v>0</v>
      </c>
      <c r="BZ119" s="2">
        <v>136434.79</v>
      </c>
      <c r="CA119" s="2">
        <v>10583.82</v>
      </c>
      <c r="CB119" s="2">
        <v>0</v>
      </c>
      <c r="CC119" s="2">
        <v>-27503.269999999997</v>
      </c>
      <c r="CD119" s="2">
        <v>0</v>
      </c>
    </row>
    <row r="120" spans="1:82" ht="14.4" x14ac:dyDescent="0.3">
      <c r="A120" s="27">
        <v>2270</v>
      </c>
      <c r="B120" s="2" t="str">
        <f>_xlfn.XLOOKUP(A120,'Schools lookup'!A:A,'Schools lookup'!B:B)</f>
        <v>CIP2270</v>
      </c>
      <c r="C120" s="2" t="str">
        <f>_xlfn.XLOOKUP(A120,'Schools lookup'!A:A,'Schools lookup'!C:C)</f>
        <v>Whitwell Primary School</v>
      </c>
      <c r="D120" s="21">
        <v>334922.3</v>
      </c>
      <c r="E120" s="21">
        <v>-87022.01</v>
      </c>
      <c r="F120" s="21">
        <v>12375.91</v>
      </c>
      <c r="G120" s="21">
        <v>1388040.44</v>
      </c>
      <c r="H120" s="21">
        <v>0</v>
      </c>
      <c r="I120" s="21">
        <v>52843.119999999995</v>
      </c>
      <c r="J120" s="21">
        <v>0</v>
      </c>
      <c r="K120" s="21">
        <v>154238.20000000001</v>
      </c>
      <c r="L120" s="21">
        <v>34293.11</v>
      </c>
      <c r="M120" s="21">
        <v>0</v>
      </c>
      <c r="N120" s="21">
        <v>399.69</v>
      </c>
      <c r="O120" s="21">
        <v>43665.48</v>
      </c>
      <c r="P120" s="21">
        <v>16334.15</v>
      </c>
      <c r="Q120" s="21">
        <v>7572.2000000000007</v>
      </c>
      <c r="R120" s="21">
        <v>0</v>
      </c>
      <c r="S120" s="21">
        <v>0</v>
      </c>
      <c r="T120" s="3">
        <v>0</v>
      </c>
      <c r="U120" s="3">
        <v>0</v>
      </c>
      <c r="V120" s="3">
        <v>0</v>
      </c>
      <c r="W120" s="21">
        <v>9249.0700000000015</v>
      </c>
      <c r="X120" s="21">
        <v>0</v>
      </c>
      <c r="Y120" s="21">
        <v>45474</v>
      </c>
      <c r="Z120" s="21">
        <v>798732.53000000026</v>
      </c>
      <c r="AA120" s="21">
        <v>0</v>
      </c>
      <c r="AB120">
        <v>357362.59000000014</v>
      </c>
      <c r="AC120">
        <v>56614.00999999998</v>
      </c>
      <c r="AD120">
        <v>69269.270000000019</v>
      </c>
      <c r="AE120">
        <v>0</v>
      </c>
      <c r="AF120">
        <v>50784.62999999999</v>
      </c>
      <c r="AG120">
        <v>6593.2000000000007</v>
      </c>
      <c r="AH120">
        <v>4886</v>
      </c>
      <c r="AI120">
        <v>14893.59</v>
      </c>
      <c r="AJ120">
        <v>1676.98</v>
      </c>
      <c r="AK120">
        <v>41994.69</v>
      </c>
      <c r="AL120">
        <v>8153</v>
      </c>
      <c r="AM120">
        <v>8596.7499999999945</v>
      </c>
      <c r="AN120">
        <v>3330.32</v>
      </c>
      <c r="AO120">
        <v>28975.530000000002</v>
      </c>
      <c r="AP120">
        <v>33852</v>
      </c>
      <c r="AQ120">
        <v>5155.0999999999995</v>
      </c>
      <c r="AR120">
        <v>64514.939999999922</v>
      </c>
      <c r="AS120">
        <v>2164.3000000000002</v>
      </c>
      <c r="AT120">
        <v>0</v>
      </c>
      <c r="AU120">
        <v>10885.49</v>
      </c>
      <c r="AV120">
        <v>0</v>
      </c>
      <c r="AW120">
        <v>3127.7200000000003</v>
      </c>
      <c r="AX120">
        <v>0</v>
      </c>
      <c r="AY120">
        <v>411.3</v>
      </c>
      <c r="AZ120">
        <v>0</v>
      </c>
      <c r="BA120">
        <v>10093.969999999998</v>
      </c>
      <c r="BB120">
        <v>6888</v>
      </c>
      <c r="BC120" s="21">
        <v>8984.08</v>
      </c>
      <c r="BD120" s="21">
        <v>87806.670000000042</v>
      </c>
      <c r="BE120" s="21">
        <v>16158.75</v>
      </c>
      <c r="BF120" s="3">
        <v>6041.25</v>
      </c>
      <c r="BG120" s="21">
        <v>39176.690000000024</v>
      </c>
      <c r="BH120" s="21">
        <v>0</v>
      </c>
      <c r="BI120" s="21">
        <v>0</v>
      </c>
      <c r="BJ120" s="3">
        <v>0</v>
      </c>
      <c r="BK120" s="3">
        <v>16536.540000000008</v>
      </c>
      <c r="BL120" s="21">
        <v>0</v>
      </c>
      <c r="BM120" s="3">
        <v>6976.75</v>
      </c>
      <c r="BN120" s="21">
        <v>0</v>
      </c>
      <c r="BO120" s="3">
        <v>0</v>
      </c>
      <c r="BP120" s="21">
        <v>1</v>
      </c>
      <c r="BQ120" s="3">
        <v>0</v>
      </c>
      <c r="BR120" s="3">
        <v>11210.78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20">
        <v>0</v>
      </c>
      <c r="BY120" s="20">
        <v>0</v>
      </c>
      <c r="BZ120" s="2">
        <v>330659.33999999997</v>
      </c>
      <c r="CA120" s="2">
        <v>8141.88</v>
      </c>
      <c r="CB120" s="2">
        <v>0</v>
      </c>
      <c r="CC120" s="2">
        <v>-94309.48</v>
      </c>
      <c r="CD120" s="2">
        <v>0</v>
      </c>
    </row>
    <row r="121" spans="1:82" s="20" customFormat="1" ht="14.4" x14ac:dyDescent="0.3">
      <c r="A121" s="27">
        <v>2274</v>
      </c>
      <c r="B121" s="2" t="str">
        <f>_xlfn.XLOOKUP(A121,'Schools lookup'!A:A,'Schools lookup'!B:B)</f>
        <v>CIP2274</v>
      </c>
      <c r="C121" s="2" t="str">
        <f>_xlfn.XLOOKUP(A121,'Schools lookup'!A:A,'Schools lookup'!C:C)</f>
        <v>Deer Park Primary School</v>
      </c>
      <c r="D121" s="3">
        <v>54031.81</v>
      </c>
      <c r="E121" s="3">
        <v>0</v>
      </c>
      <c r="F121" s="3">
        <v>16134.04</v>
      </c>
      <c r="G121" s="3">
        <v>1638894.5</v>
      </c>
      <c r="H121" s="3">
        <v>0</v>
      </c>
      <c r="I121" s="3">
        <v>122534</v>
      </c>
      <c r="J121" s="3">
        <v>0</v>
      </c>
      <c r="K121" s="3">
        <v>64560</v>
      </c>
      <c r="L121" s="3">
        <v>32868.630000000005</v>
      </c>
      <c r="M121" s="3">
        <v>0</v>
      </c>
      <c r="N121" s="3">
        <v>0</v>
      </c>
      <c r="O121" s="3">
        <v>29844.529999999995</v>
      </c>
      <c r="P121" s="3">
        <v>39611.11</v>
      </c>
      <c r="Q121" s="3">
        <v>22266.07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81392</v>
      </c>
      <c r="Z121" s="3">
        <v>913577.07000000007</v>
      </c>
      <c r="AA121" s="3">
        <v>118547.26999999997</v>
      </c>
      <c r="AB121">
        <v>386495.55000000005</v>
      </c>
      <c r="AC121">
        <v>61359.950000000004</v>
      </c>
      <c r="AD121">
        <v>72460.579999999958</v>
      </c>
      <c r="AE121">
        <v>0</v>
      </c>
      <c r="AF121">
        <v>34056.909999999989</v>
      </c>
      <c r="AG121">
        <v>8047.88</v>
      </c>
      <c r="AH121">
        <v>4082.12</v>
      </c>
      <c r="AI121">
        <v>21990.420000000002</v>
      </c>
      <c r="AJ121">
        <v>2530.44</v>
      </c>
      <c r="AK121">
        <v>26196.200000000008</v>
      </c>
      <c r="AL121">
        <v>2263.4700000000003</v>
      </c>
      <c r="AM121">
        <v>559.22</v>
      </c>
      <c r="AN121">
        <v>4863.62</v>
      </c>
      <c r="AO121">
        <v>28896.27</v>
      </c>
      <c r="AP121">
        <v>24700.5</v>
      </c>
      <c r="AQ121">
        <v>1983.71</v>
      </c>
      <c r="AR121">
        <v>84028.64999999998</v>
      </c>
      <c r="AS121">
        <v>3091.55</v>
      </c>
      <c r="AT121">
        <v>0</v>
      </c>
      <c r="AU121">
        <v>0</v>
      </c>
      <c r="AV121">
        <v>0</v>
      </c>
      <c r="AW121">
        <v>1431.56</v>
      </c>
      <c r="AX121">
        <v>0</v>
      </c>
      <c r="AY121">
        <v>7942.2999999999993</v>
      </c>
      <c r="AZ121">
        <v>0</v>
      </c>
      <c r="BA121">
        <v>25461.160000000011</v>
      </c>
      <c r="BB121">
        <v>10393.5</v>
      </c>
      <c r="BC121" s="3">
        <v>0</v>
      </c>
      <c r="BD121" s="3">
        <v>112413.05000000006</v>
      </c>
      <c r="BE121" s="3">
        <v>6707.34</v>
      </c>
      <c r="BF121" s="3">
        <v>6294.09</v>
      </c>
      <c r="BG121" s="3">
        <v>30214.73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7881.25</v>
      </c>
      <c r="BN121" s="3">
        <v>0</v>
      </c>
      <c r="BO121" s="3">
        <v>0</v>
      </c>
      <c r="BP121" s="3">
        <v>1</v>
      </c>
      <c r="BQ121" s="3">
        <v>0</v>
      </c>
      <c r="BR121" s="3">
        <v>6805.89</v>
      </c>
      <c r="BS121" s="3">
        <v>1572.34</v>
      </c>
      <c r="BT121" s="3">
        <v>0</v>
      </c>
      <c r="BU121" s="3">
        <v>0</v>
      </c>
      <c r="BV121" s="3">
        <v>0</v>
      </c>
      <c r="BW121" s="3">
        <v>8966.84</v>
      </c>
      <c r="BX121" s="2">
        <v>0</v>
      </c>
      <c r="BY121" s="2">
        <v>0</v>
      </c>
      <c r="BZ121" s="20">
        <v>85413.54</v>
      </c>
      <c r="CA121" s="20">
        <v>6670.22</v>
      </c>
      <c r="CB121" s="20">
        <v>0</v>
      </c>
      <c r="CC121" s="20">
        <v>0</v>
      </c>
      <c r="CD121" s="20">
        <v>0</v>
      </c>
    </row>
    <row r="122" spans="1:82" ht="14.4" x14ac:dyDescent="0.3">
      <c r="A122" s="27">
        <v>2275</v>
      </c>
      <c r="B122" s="2" t="str">
        <f>_xlfn.XLOOKUP(A122,'Schools lookup'!A:A,'Schools lookup'!B:B)</f>
        <v>CIP2275</v>
      </c>
      <c r="C122" s="2" t="str">
        <f>_xlfn.XLOOKUP(A122,'Schools lookup'!A:A,'Schools lookup'!C:C)</f>
        <v>Wirksworth Junior School</v>
      </c>
      <c r="D122" s="3">
        <v>165864.72</v>
      </c>
      <c r="E122" s="3">
        <v>-11711.98</v>
      </c>
      <c r="F122" s="3">
        <v>18527.439999999999</v>
      </c>
      <c r="G122" s="3">
        <v>617319.77999999991</v>
      </c>
      <c r="H122" s="3">
        <v>0</v>
      </c>
      <c r="I122" s="3">
        <v>58314.530000000013</v>
      </c>
      <c r="J122" s="3">
        <v>0</v>
      </c>
      <c r="K122" s="3">
        <v>42475</v>
      </c>
      <c r="L122" s="3">
        <v>16561.13</v>
      </c>
      <c r="M122" s="3">
        <v>150</v>
      </c>
      <c r="N122" s="3">
        <v>4236</v>
      </c>
      <c r="O122" s="3">
        <v>11138.579999999998</v>
      </c>
      <c r="P122" s="3">
        <v>25208.300000000003</v>
      </c>
      <c r="Q122" s="3">
        <v>7672.72</v>
      </c>
      <c r="R122" s="3">
        <v>0</v>
      </c>
      <c r="S122" s="3">
        <v>14089.960000000001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17080</v>
      </c>
      <c r="Z122" s="3">
        <v>335634.53</v>
      </c>
      <c r="AA122" s="3">
        <v>157.86000000000001</v>
      </c>
      <c r="AB122">
        <v>143349.65999999997</v>
      </c>
      <c r="AC122">
        <v>23193.85</v>
      </c>
      <c r="AD122">
        <v>43183.780000000013</v>
      </c>
      <c r="AE122">
        <v>0</v>
      </c>
      <c r="AF122">
        <v>16037.159999999996</v>
      </c>
      <c r="AG122">
        <v>3063.2899999999995</v>
      </c>
      <c r="AH122">
        <v>2109.6999999999998</v>
      </c>
      <c r="AI122">
        <v>7573.99</v>
      </c>
      <c r="AJ122">
        <v>1561.23</v>
      </c>
      <c r="AK122">
        <v>17580.340000000004</v>
      </c>
      <c r="AL122">
        <v>3860</v>
      </c>
      <c r="AM122">
        <v>2338.3400000000006</v>
      </c>
      <c r="AN122">
        <v>2498.67</v>
      </c>
      <c r="AO122">
        <v>25961.02</v>
      </c>
      <c r="AP122">
        <v>15344.25</v>
      </c>
      <c r="AQ122">
        <v>3402.12</v>
      </c>
      <c r="AR122">
        <v>34532.760000000068</v>
      </c>
      <c r="AS122">
        <v>2265.88</v>
      </c>
      <c r="AT122" s="22">
        <v>0</v>
      </c>
      <c r="AU122">
        <v>6045.26</v>
      </c>
      <c r="AV122">
        <v>0</v>
      </c>
      <c r="AW122">
        <v>0</v>
      </c>
      <c r="AX122">
        <v>1311.29</v>
      </c>
      <c r="AY122">
        <v>0</v>
      </c>
      <c r="AZ122">
        <v>0</v>
      </c>
      <c r="BA122">
        <v>3557.8699999999976</v>
      </c>
      <c r="BB122">
        <v>4099.7</v>
      </c>
      <c r="BC122" s="3">
        <v>9896.41</v>
      </c>
      <c r="BD122" s="3">
        <v>39894.479999999996</v>
      </c>
      <c r="BE122" s="3">
        <v>31250</v>
      </c>
      <c r="BF122" s="3">
        <v>26980.480000000003</v>
      </c>
      <c r="BG122" s="3">
        <v>16607.330000000002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5400.63</v>
      </c>
      <c r="BN122" s="3">
        <v>0</v>
      </c>
      <c r="BO122" s="3">
        <v>0</v>
      </c>
      <c r="BP122" s="3">
        <v>1</v>
      </c>
      <c r="BQ122" s="3">
        <v>0</v>
      </c>
      <c r="BR122" s="3">
        <v>18877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2">
        <v>0</v>
      </c>
      <c r="BY122" s="2">
        <v>0</v>
      </c>
      <c r="BZ122" s="2">
        <v>156819.47</v>
      </c>
      <c r="CA122" s="2">
        <v>5051.07</v>
      </c>
      <c r="CB122" s="2">
        <v>0</v>
      </c>
      <c r="CC122" s="2">
        <v>-11711.98</v>
      </c>
      <c r="CD122" s="2">
        <v>0</v>
      </c>
    </row>
    <row r="123" spans="1:82" ht="14.4" x14ac:dyDescent="0.3">
      <c r="A123" s="27">
        <v>2277</v>
      </c>
      <c r="B123" s="2" t="str">
        <f>_xlfn.XLOOKUP(A123,'Schools lookup'!A:A,'Schools lookup'!B:B)</f>
        <v>CIP2277</v>
      </c>
      <c r="C123" s="2" t="str">
        <f>_xlfn.XLOOKUP(A123,'Schools lookup'!A:A,'Schools lookup'!C:C)</f>
        <v>Middleton Community Primary School</v>
      </c>
      <c r="D123" s="3">
        <v>100976.08</v>
      </c>
      <c r="E123" s="3">
        <v>-41520.050000000003</v>
      </c>
      <c r="F123" s="3">
        <v>12750.24</v>
      </c>
      <c r="G123" s="3">
        <v>553646.45000000007</v>
      </c>
      <c r="H123" s="3">
        <v>0</v>
      </c>
      <c r="I123" s="3">
        <v>47038.460000000006</v>
      </c>
      <c r="J123" s="3">
        <v>0</v>
      </c>
      <c r="K123" s="3">
        <v>40810</v>
      </c>
      <c r="L123" s="3">
        <v>11235.25</v>
      </c>
      <c r="M123" s="3">
        <v>0</v>
      </c>
      <c r="N123" s="3">
        <v>0</v>
      </c>
      <c r="O123" s="3">
        <v>21972.97</v>
      </c>
      <c r="P123" s="3">
        <v>10801.590000000002</v>
      </c>
      <c r="Q123" s="3">
        <v>2195.38</v>
      </c>
      <c r="R123" s="3">
        <v>958.6</v>
      </c>
      <c r="S123" s="3">
        <v>7885.51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25687</v>
      </c>
      <c r="Z123" s="3">
        <v>343896.32000000024</v>
      </c>
      <c r="AA123" s="3">
        <v>833.47</v>
      </c>
      <c r="AB123">
        <v>130627.75999999998</v>
      </c>
      <c r="AC123">
        <v>20434.950000000004</v>
      </c>
      <c r="AD123">
        <v>33392.820000000014</v>
      </c>
      <c r="AE123">
        <v>0</v>
      </c>
      <c r="AF123">
        <v>16860.990000000009</v>
      </c>
      <c r="AG123">
        <v>3447.3400000000006</v>
      </c>
      <c r="AH123">
        <v>2377.3000000000002</v>
      </c>
      <c r="AI123">
        <v>7000.84</v>
      </c>
      <c r="AJ123">
        <v>2007.14</v>
      </c>
      <c r="AK123">
        <v>17386.57</v>
      </c>
      <c r="AL123">
        <v>1180.02</v>
      </c>
      <c r="AM123">
        <v>3291.4200000000005</v>
      </c>
      <c r="AN123">
        <v>200</v>
      </c>
      <c r="AO123">
        <v>9337.7400000000016</v>
      </c>
      <c r="AP123">
        <v>4380.22</v>
      </c>
      <c r="AQ123">
        <v>10522.699999999999</v>
      </c>
      <c r="AR123">
        <v>23195.37000000001</v>
      </c>
      <c r="AS123">
        <v>2150</v>
      </c>
      <c r="AT123">
        <v>0</v>
      </c>
      <c r="AU123">
        <v>11702.13</v>
      </c>
      <c r="AV123">
        <v>0</v>
      </c>
      <c r="AW123">
        <v>69.960000000000008</v>
      </c>
      <c r="AX123">
        <v>0</v>
      </c>
      <c r="AY123">
        <v>1375</v>
      </c>
      <c r="AZ123">
        <v>0</v>
      </c>
      <c r="BA123">
        <v>1816.2699999999995</v>
      </c>
      <c r="BB123">
        <v>2915</v>
      </c>
      <c r="BC123" s="3">
        <v>17844.41</v>
      </c>
      <c r="BD123" s="3">
        <v>45187.229999999996</v>
      </c>
      <c r="BE123" s="3">
        <v>1680</v>
      </c>
      <c r="BF123" s="3">
        <v>12570.67</v>
      </c>
      <c r="BG123" s="3">
        <v>12437.14</v>
      </c>
      <c r="BH123" s="3">
        <v>0</v>
      </c>
      <c r="BI123" s="3">
        <v>0</v>
      </c>
      <c r="BJ123" s="3">
        <v>0</v>
      </c>
      <c r="BK123" s="3">
        <v>9052.69</v>
      </c>
      <c r="BL123" s="3">
        <v>900</v>
      </c>
      <c r="BM123" s="3">
        <v>5057.5</v>
      </c>
      <c r="BN123" s="3">
        <v>0</v>
      </c>
      <c r="BO123" s="3">
        <v>0</v>
      </c>
      <c r="BP123" s="3">
        <v>1</v>
      </c>
      <c r="BQ123" s="3">
        <v>0</v>
      </c>
      <c r="BR123" s="3">
        <v>4500</v>
      </c>
      <c r="BS123" s="3">
        <v>0</v>
      </c>
      <c r="BT123" s="3">
        <v>0</v>
      </c>
      <c r="BU123" s="3">
        <v>0</v>
      </c>
      <c r="BV123" s="3">
        <v>0</v>
      </c>
      <c r="BW123" s="3">
        <v>7909</v>
      </c>
      <c r="BX123" s="2">
        <v>0</v>
      </c>
      <c r="BY123" s="2">
        <v>0</v>
      </c>
      <c r="BZ123" s="2">
        <v>83086.510000000009</v>
      </c>
      <c r="CA123" s="2">
        <v>5398.74</v>
      </c>
      <c r="CB123" s="2">
        <v>0</v>
      </c>
      <c r="CC123" s="2">
        <v>-51472.740000000005</v>
      </c>
      <c r="CD123" s="2">
        <v>0</v>
      </c>
    </row>
    <row r="124" spans="1:82" ht="14.4" x14ac:dyDescent="0.3">
      <c r="A124" s="27">
        <v>2279</v>
      </c>
      <c r="B124" s="2" t="str">
        <f>_xlfn.XLOOKUP(A124,'Schools lookup'!A:A,'Schools lookup'!B:B)</f>
        <v>CIP2279</v>
      </c>
      <c r="C124" s="2" t="str">
        <f>_xlfn.XLOOKUP(A124,'Schools lookup'!A:A,'Schools lookup'!C:C)</f>
        <v>Peak Dale Primary School</v>
      </c>
      <c r="D124" s="3">
        <v>98749.48</v>
      </c>
      <c r="E124" s="3">
        <v>0</v>
      </c>
      <c r="F124" s="3">
        <v>531.78</v>
      </c>
      <c r="G124" s="3">
        <v>544581.25</v>
      </c>
      <c r="H124" s="3">
        <v>0</v>
      </c>
      <c r="I124" s="3">
        <v>25831.870000000003</v>
      </c>
      <c r="J124" s="3">
        <v>0</v>
      </c>
      <c r="K124" s="3">
        <v>21012</v>
      </c>
      <c r="L124" s="3">
        <v>13017.880000000001</v>
      </c>
      <c r="M124" s="3">
        <v>0</v>
      </c>
      <c r="N124" s="3">
        <v>505</v>
      </c>
      <c r="O124" s="3">
        <v>16796.39</v>
      </c>
      <c r="P124" s="3">
        <v>16620.57</v>
      </c>
      <c r="Q124" s="3">
        <v>4891.18</v>
      </c>
      <c r="R124" s="3">
        <v>0</v>
      </c>
      <c r="S124" s="3">
        <v>5026.6099999999988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25543</v>
      </c>
      <c r="Z124" s="3">
        <v>336378.45000000007</v>
      </c>
      <c r="AA124" s="3">
        <v>6920.0399999999991</v>
      </c>
      <c r="AB124">
        <v>73389.170000000013</v>
      </c>
      <c r="AC124">
        <v>16512.810000000001</v>
      </c>
      <c r="AD124">
        <v>31985.7</v>
      </c>
      <c r="AE124">
        <v>0</v>
      </c>
      <c r="AF124">
        <v>11732.8</v>
      </c>
      <c r="AG124">
        <v>1956.6599999999999</v>
      </c>
      <c r="AH124">
        <v>1476.0600000000002</v>
      </c>
      <c r="AI124">
        <v>6789.59</v>
      </c>
      <c r="AJ124">
        <v>546.51</v>
      </c>
      <c r="AK124">
        <v>9171.48</v>
      </c>
      <c r="AL124">
        <v>1190.44</v>
      </c>
      <c r="AM124">
        <v>1232.5899999999999</v>
      </c>
      <c r="AN124">
        <v>2835.4500000000003</v>
      </c>
      <c r="AO124">
        <v>17285.07</v>
      </c>
      <c r="AP124">
        <v>7060.23</v>
      </c>
      <c r="AQ124">
        <v>1115.47</v>
      </c>
      <c r="AR124">
        <v>23169.27</v>
      </c>
      <c r="AS124">
        <v>3497.25</v>
      </c>
      <c r="AT124">
        <v>0</v>
      </c>
      <c r="AU124">
        <v>2444.14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9622.6899999999987</v>
      </c>
      <c r="BB124">
        <v>2244.75</v>
      </c>
      <c r="BC124" s="3">
        <v>5923.84</v>
      </c>
      <c r="BD124" s="3">
        <v>45580.730000000025</v>
      </c>
      <c r="BE124" s="3">
        <v>4285.6899999999996</v>
      </c>
      <c r="BF124" s="3">
        <v>8381.49</v>
      </c>
      <c r="BG124" s="3">
        <v>11617.02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4855</v>
      </c>
      <c r="BN124" s="3">
        <v>0</v>
      </c>
      <c r="BO124" s="3">
        <v>0</v>
      </c>
      <c r="BP124" s="3">
        <v>1</v>
      </c>
      <c r="BQ124" s="3">
        <v>0</v>
      </c>
      <c r="BR124" s="3">
        <v>0</v>
      </c>
      <c r="BS124" s="3">
        <v>0</v>
      </c>
      <c r="BT124" s="3">
        <v>3180</v>
      </c>
      <c r="BU124" s="3">
        <v>0</v>
      </c>
      <c r="BV124" s="3">
        <v>0</v>
      </c>
      <c r="BW124" s="3">
        <v>0</v>
      </c>
      <c r="BX124" s="2">
        <v>0</v>
      </c>
      <c r="BY124" s="2">
        <v>0</v>
      </c>
      <c r="BZ124" s="2">
        <v>128229.84</v>
      </c>
      <c r="CA124" s="2">
        <v>2206.7800000000002</v>
      </c>
      <c r="CB124" s="2">
        <v>0</v>
      </c>
      <c r="CC124" s="2">
        <v>0</v>
      </c>
      <c r="CD124" s="2">
        <v>0</v>
      </c>
    </row>
    <row r="125" spans="1:82" ht="14.4" x14ac:dyDescent="0.3">
      <c r="A125" s="27">
        <v>2283</v>
      </c>
      <c r="B125" s="2" t="str">
        <f>_xlfn.XLOOKUP(A125,'Schools lookup'!A:A,'Schools lookup'!B:B)</f>
        <v>CIP2283</v>
      </c>
      <c r="C125" s="2" t="str">
        <f>_xlfn.XLOOKUP(A125,'Schools lookup'!A:A,'Schools lookup'!C:C)</f>
        <v>Cavendish Junior School</v>
      </c>
      <c r="D125" s="3">
        <v>228667.64</v>
      </c>
      <c r="E125" s="3">
        <v>0</v>
      </c>
      <c r="F125" s="3">
        <v>29291.31</v>
      </c>
      <c r="G125" s="3">
        <v>706898.48</v>
      </c>
      <c r="H125" s="3">
        <v>0</v>
      </c>
      <c r="I125" s="3">
        <v>10723.74</v>
      </c>
      <c r="J125" s="3">
        <v>0</v>
      </c>
      <c r="K125" s="3">
        <v>90309</v>
      </c>
      <c r="L125" s="3">
        <v>15308.880000000001</v>
      </c>
      <c r="M125" s="3">
        <v>10000</v>
      </c>
      <c r="N125" s="3">
        <v>-4650</v>
      </c>
      <c r="O125" s="3">
        <v>35973.700000000004</v>
      </c>
      <c r="P125" s="3">
        <v>8380.35</v>
      </c>
      <c r="Q125" s="3">
        <v>2198</v>
      </c>
      <c r="R125" s="3">
        <v>0</v>
      </c>
      <c r="S125" s="3">
        <v>15687.439999999997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17004</v>
      </c>
      <c r="Z125" s="3">
        <v>406493.33000000007</v>
      </c>
      <c r="AA125" s="3">
        <v>0</v>
      </c>
      <c r="AB125">
        <v>130777.30999999997</v>
      </c>
      <c r="AC125">
        <v>39702.670000000013</v>
      </c>
      <c r="AD125">
        <v>38955.619999999988</v>
      </c>
      <c r="AE125">
        <v>0</v>
      </c>
      <c r="AF125">
        <v>0</v>
      </c>
      <c r="AG125">
        <v>3407.25</v>
      </c>
      <c r="AH125">
        <v>2444</v>
      </c>
      <c r="AI125">
        <v>8699.15</v>
      </c>
      <c r="AJ125">
        <v>2075.27</v>
      </c>
      <c r="AK125">
        <v>17181.439999999999</v>
      </c>
      <c r="AL125">
        <v>3957.0899999999997</v>
      </c>
      <c r="AM125">
        <v>3449.0199999999995</v>
      </c>
      <c r="AN125">
        <v>0</v>
      </c>
      <c r="AO125">
        <v>16419.61</v>
      </c>
      <c r="AP125">
        <v>14595.75</v>
      </c>
      <c r="AQ125">
        <v>1030.0600000000002</v>
      </c>
      <c r="AR125">
        <v>51083.439999999981</v>
      </c>
      <c r="AS125">
        <v>2308.06</v>
      </c>
      <c r="AT125">
        <v>0</v>
      </c>
      <c r="AU125">
        <v>9753.61</v>
      </c>
      <c r="AV125">
        <v>0</v>
      </c>
      <c r="AW125">
        <v>7003.079999999999</v>
      </c>
      <c r="AX125">
        <v>0</v>
      </c>
      <c r="AY125">
        <v>4820</v>
      </c>
      <c r="AZ125">
        <v>0</v>
      </c>
      <c r="BA125">
        <v>1482.31</v>
      </c>
      <c r="BB125">
        <v>3136.5</v>
      </c>
      <c r="BC125" s="3">
        <v>6400.6</v>
      </c>
      <c r="BD125" s="3">
        <v>49461.229999999996</v>
      </c>
      <c r="BE125" s="3">
        <v>1830</v>
      </c>
      <c r="BF125" s="3">
        <v>16839.34</v>
      </c>
      <c r="BG125" s="3">
        <v>14857.67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5057.5</v>
      </c>
      <c r="BN125" s="3">
        <v>0</v>
      </c>
      <c r="BO125" s="3">
        <v>0</v>
      </c>
      <c r="BP125" s="3">
        <v>1</v>
      </c>
      <c r="BQ125" s="3">
        <v>0</v>
      </c>
      <c r="BR125" s="3">
        <v>16153.789999999999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2">
        <v>0</v>
      </c>
      <c r="BY125" s="2">
        <v>0</v>
      </c>
      <c r="BZ125" s="2">
        <v>278337.82</v>
      </c>
      <c r="CA125" s="2">
        <v>18195.02</v>
      </c>
      <c r="CB125" s="2">
        <v>0</v>
      </c>
      <c r="CC125" s="2">
        <v>0</v>
      </c>
      <c r="CD125" s="2">
        <v>0</v>
      </c>
    </row>
    <row r="126" spans="1:82" ht="14.4" x14ac:dyDescent="0.3">
      <c r="A126" s="27">
        <v>2285</v>
      </c>
      <c r="B126" s="2" t="str">
        <f>_xlfn.XLOOKUP(A126,'Schools lookup'!A:A,'Schools lookup'!B:B)</f>
        <v>CIP2285</v>
      </c>
      <c r="C126" s="2" t="str">
        <f>_xlfn.XLOOKUP(A126,'Schools lookup'!A:A,'Schools lookup'!C:C)</f>
        <v>Spire Nursery and Infant School</v>
      </c>
      <c r="D126" s="3">
        <v>321566.77</v>
      </c>
      <c r="E126" s="3">
        <v>-32622.33</v>
      </c>
      <c r="F126" s="3">
        <v>22488.400000000001</v>
      </c>
      <c r="G126" s="3">
        <v>1222554.8900000001</v>
      </c>
      <c r="H126" s="3">
        <v>0</v>
      </c>
      <c r="I126" s="3">
        <v>48454.109999999993</v>
      </c>
      <c r="J126" s="3">
        <v>0</v>
      </c>
      <c r="K126" s="3">
        <v>116880.14</v>
      </c>
      <c r="L126" s="3">
        <v>30044.09</v>
      </c>
      <c r="M126" s="3">
        <v>0</v>
      </c>
      <c r="N126" s="3">
        <v>0</v>
      </c>
      <c r="O126" s="3">
        <v>27214.93</v>
      </c>
      <c r="P126" s="3">
        <v>6443.02</v>
      </c>
      <c r="Q126" s="3">
        <v>2361.75</v>
      </c>
      <c r="R126" s="3">
        <v>621.77</v>
      </c>
      <c r="S126" s="3">
        <v>0</v>
      </c>
      <c r="T126" s="3">
        <v>0</v>
      </c>
      <c r="U126" s="3">
        <v>0</v>
      </c>
      <c r="V126" s="3">
        <v>0</v>
      </c>
      <c r="W126" s="3">
        <v>14711.83</v>
      </c>
      <c r="X126" s="3">
        <v>0</v>
      </c>
      <c r="Y126" s="3">
        <v>47146</v>
      </c>
      <c r="Z126" s="3">
        <v>574059.12</v>
      </c>
      <c r="AA126" s="3">
        <v>0</v>
      </c>
      <c r="AB126">
        <v>510066.14</v>
      </c>
      <c r="AC126">
        <v>69470.839999999982</v>
      </c>
      <c r="AD126">
        <v>75742.540000000008</v>
      </c>
      <c r="AE126">
        <v>0</v>
      </c>
      <c r="AF126">
        <v>23474.460000000014</v>
      </c>
      <c r="AG126">
        <v>11184.599999999999</v>
      </c>
      <c r="AH126">
        <v>2413.3000000000002</v>
      </c>
      <c r="AI126">
        <v>13857.1</v>
      </c>
      <c r="AJ126">
        <v>2586.61</v>
      </c>
      <c r="AK126">
        <v>18837.09</v>
      </c>
      <c r="AL126">
        <v>4082.4999999999995</v>
      </c>
      <c r="AM126">
        <v>4149.9499999999989</v>
      </c>
      <c r="AN126">
        <v>3275.7999999999984</v>
      </c>
      <c r="AO126">
        <v>31097.310000000012</v>
      </c>
      <c r="AP126">
        <v>21706.5</v>
      </c>
      <c r="AQ126">
        <v>4348.62</v>
      </c>
      <c r="AR126">
        <v>32989.300000000032</v>
      </c>
      <c r="AS126">
        <v>1965.5</v>
      </c>
      <c r="AT126" s="22">
        <v>0</v>
      </c>
      <c r="AU126">
        <v>8360.56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9637.3599999999988</v>
      </c>
      <c r="BB126">
        <v>5178.95</v>
      </c>
      <c r="BC126" s="3">
        <v>150.01</v>
      </c>
      <c r="BD126" s="3">
        <v>80907.24000000002</v>
      </c>
      <c r="BE126" s="3">
        <v>36</v>
      </c>
      <c r="BF126" s="3">
        <v>13831.050000000001</v>
      </c>
      <c r="BG126" s="3">
        <v>18529.349999999999</v>
      </c>
      <c r="BH126" s="3">
        <v>0</v>
      </c>
      <c r="BI126" s="3">
        <v>0</v>
      </c>
      <c r="BJ126" s="3">
        <v>0</v>
      </c>
      <c r="BK126" s="3">
        <v>14242.869999999995</v>
      </c>
      <c r="BL126" s="3">
        <v>0</v>
      </c>
      <c r="BM126" s="3">
        <v>6043</v>
      </c>
      <c r="BN126" s="3">
        <v>0</v>
      </c>
      <c r="BO126" s="3">
        <v>0</v>
      </c>
      <c r="BP126" s="3">
        <v>1</v>
      </c>
      <c r="BQ126" s="3">
        <v>0</v>
      </c>
      <c r="BR126" s="3">
        <v>6185.84</v>
      </c>
      <c r="BS126" s="3">
        <v>0</v>
      </c>
      <c r="BT126" s="3">
        <v>0</v>
      </c>
      <c r="BU126" s="3">
        <v>0</v>
      </c>
      <c r="BV126" s="3">
        <v>0</v>
      </c>
      <c r="BW126" s="3">
        <v>967.02</v>
      </c>
      <c r="BX126" s="2">
        <v>0</v>
      </c>
      <c r="BY126" s="2">
        <v>0</v>
      </c>
      <c r="BZ126" s="2">
        <v>281349.67</v>
      </c>
      <c r="CA126" s="2">
        <v>21378.54</v>
      </c>
      <c r="CB126" s="2">
        <v>0</v>
      </c>
      <c r="CC126" s="2">
        <v>-32153.369999999995</v>
      </c>
      <c r="CD126" s="2">
        <v>0</v>
      </c>
    </row>
    <row r="127" spans="1:82" ht="14.4" x14ac:dyDescent="0.3">
      <c r="A127" s="27">
        <v>2286</v>
      </c>
      <c r="B127" s="2" t="str">
        <f>_xlfn.XLOOKUP(A127,'Schools lookup'!A:A,'Schools lookup'!B:B)</f>
        <v>CIP2286</v>
      </c>
      <c r="C127" s="2" t="str">
        <f>_xlfn.XLOOKUP(A127,'Schools lookup'!A:A,'Schools lookup'!C:C)</f>
        <v>Spire Junior School</v>
      </c>
      <c r="D127" s="3">
        <v>134195.40000000002</v>
      </c>
      <c r="E127" s="3">
        <v>12244.58</v>
      </c>
      <c r="F127" s="3">
        <v>16193.65</v>
      </c>
      <c r="G127" s="3">
        <v>1191303.9099999999</v>
      </c>
      <c r="H127" s="3">
        <v>0</v>
      </c>
      <c r="I127" s="3">
        <v>55507.22</v>
      </c>
      <c r="J127" s="3">
        <v>0</v>
      </c>
      <c r="K127" s="3">
        <v>175530</v>
      </c>
      <c r="L127" s="3">
        <v>33215.130000000005</v>
      </c>
      <c r="M127" s="3">
        <v>0</v>
      </c>
      <c r="N127" s="3">
        <v>810</v>
      </c>
      <c r="O127" s="3">
        <v>34785.770000000004</v>
      </c>
      <c r="P127" s="3">
        <v>1180.3500000000004</v>
      </c>
      <c r="Q127" s="3">
        <v>41118.509999999995</v>
      </c>
      <c r="R127" s="3">
        <v>4000.02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17872</v>
      </c>
      <c r="Z127" s="3">
        <v>613069.05999999994</v>
      </c>
      <c r="AA127" s="3">
        <v>1867.4499999999994</v>
      </c>
      <c r="AB127">
        <v>372809.59999999974</v>
      </c>
      <c r="AC127">
        <v>51313.390000000007</v>
      </c>
      <c r="AD127">
        <v>97214.560000000012</v>
      </c>
      <c r="AE127">
        <v>0</v>
      </c>
      <c r="AF127">
        <v>26099.990000000016</v>
      </c>
      <c r="AG127">
        <v>5378.79</v>
      </c>
      <c r="AH127">
        <v>5588.4</v>
      </c>
      <c r="AI127">
        <v>15164.939999999999</v>
      </c>
      <c r="AJ127">
        <v>4221.18</v>
      </c>
      <c r="AK127">
        <v>18635.530000000002</v>
      </c>
      <c r="AL127">
        <v>-892.74000000000024</v>
      </c>
      <c r="AM127">
        <v>4790.7700000000004</v>
      </c>
      <c r="AN127">
        <v>2099.0700000000002</v>
      </c>
      <c r="AO127">
        <v>26188.030000000002</v>
      </c>
      <c r="AP127">
        <v>18470.8</v>
      </c>
      <c r="AQ127">
        <v>5064.579999999999</v>
      </c>
      <c r="AR127">
        <v>70272.240000000034</v>
      </c>
      <c r="AS127">
        <v>1947</v>
      </c>
      <c r="AT127">
        <v>0</v>
      </c>
      <c r="AU127">
        <v>11073.730000000001</v>
      </c>
      <c r="AV127">
        <v>0</v>
      </c>
      <c r="AW127">
        <v>2594.5</v>
      </c>
      <c r="AX127">
        <v>0</v>
      </c>
      <c r="AY127">
        <v>5082.82</v>
      </c>
      <c r="AZ127">
        <v>0</v>
      </c>
      <c r="BA127">
        <v>7049.46</v>
      </c>
      <c r="BB127">
        <v>5934.25</v>
      </c>
      <c r="BC127" s="3">
        <v>10200.73</v>
      </c>
      <c r="BD127" s="3">
        <v>64057.150000000016</v>
      </c>
      <c r="BE127" s="3">
        <v>15080.5</v>
      </c>
      <c r="BF127" s="3">
        <v>31634.720000000023</v>
      </c>
      <c r="BG127" s="3">
        <v>19416.330000000002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6092.5</v>
      </c>
      <c r="BN127" s="3">
        <v>0</v>
      </c>
      <c r="BO127" s="3">
        <v>0</v>
      </c>
      <c r="BP127" s="3">
        <v>1</v>
      </c>
      <c r="BQ127" s="3">
        <v>0</v>
      </c>
      <c r="BR127" s="3">
        <v>18857.23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2">
        <v>0</v>
      </c>
      <c r="BY127" s="2">
        <v>0</v>
      </c>
      <c r="BZ127" s="2">
        <v>178091.48</v>
      </c>
      <c r="CA127" s="2">
        <v>3428.92</v>
      </c>
      <c r="CB127" s="2">
        <v>0</v>
      </c>
      <c r="CC127" s="2">
        <v>12244.58</v>
      </c>
      <c r="CD127" s="2">
        <v>0</v>
      </c>
    </row>
    <row r="128" spans="1:82" ht="14.4" x14ac:dyDescent="0.3">
      <c r="A128" s="27">
        <v>2288</v>
      </c>
      <c r="B128" s="2" t="str">
        <f>_xlfn.XLOOKUP(A128,'Schools lookup'!A:A,'Schools lookup'!B:B)</f>
        <v>CIP2288</v>
      </c>
      <c r="C128" s="2" t="str">
        <f>_xlfn.XLOOKUP(A128,'Schools lookup'!A:A,'Schools lookup'!C:C)</f>
        <v>Hasland Junior School</v>
      </c>
      <c r="D128" s="3">
        <v>446657.84</v>
      </c>
      <c r="E128" s="3">
        <v>-13969.9</v>
      </c>
      <c r="F128" s="3">
        <v>17564.93</v>
      </c>
      <c r="G128" s="3">
        <v>1911286.5</v>
      </c>
      <c r="H128" s="3">
        <v>0</v>
      </c>
      <c r="I128" s="3">
        <v>107336.20999999999</v>
      </c>
      <c r="J128" s="3">
        <v>0</v>
      </c>
      <c r="K128" s="3">
        <v>160930</v>
      </c>
      <c r="L128" s="3">
        <v>38738.29</v>
      </c>
      <c r="M128" s="3">
        <v>0</v>
      </c>
      <c r="N128" s="3">
        <v>6700</v>
      </c>
      <c r="O128" s="3">
        <v>60203.500000000022</v>
      </c>
      <c r="P128" s="3">
        <v>59454.310000000005</v>
      </c>
      <c r="Q128" s="3">
        <v>13762.84</v>
      </c>
      <c r="R128" s="3">
        <v>721.28</v>
      </c>
      <c r="S128" s="3">
        <v>43156.86</v>
      </c>
      <c r="T128" s="3">
        <v>0</v>
      </c>
      <c r="U128" s="3">
        <v>0</v>
      </c>
      <c r="V128" s="3">
        <v>0</v>
      </c>
      <c r="W128" s="3">
        <v>13884.6</v>
      </c>
      <c r="X128" s="3">
        <v>0</v>
      </c>
      <c r="Y128" s="3">
        <v>19773</v>
      </c>
      <c r="Z128" s="3">
        <v>1173057.3799999997</v>
      </c>
      <c r="AA128" s="3">
        <v>516.68999999999994</v>
      </c>
      <c r="AB128">
        <v>450125.32</v>
      </c>
      <c r="AC128">
        <v>23469.380000000012</v>
      </c>
      <c r="AD128">
        <v>123525.12000000005</v>
      </c>
      <c r="AE128">
        <v>0</v>
      </c>
      <c r="AF128">
        <v>74193.030000000028</v>
      </c>
      <c r="AG128">
        <v>8762.8700000000008</v>
      </c>
      <c r="AH128">
        <v>2150.1999999999998</v>
      </c>
      <c r="AI128">
        <v>20966.46</v>
      </c>
      <c r="AJ128">
        <v>5382.24</v>
      </c>
      <c r="AK128">
        <v>339.37</v>
      </c>
      <c r="AL128">
        <v>2859.4700000000003</v>
      </c>
      <c r="AM128">
        <v>43119.12</v>
      </c>
      <c r="AN128">
        <v>5267.82</v>
      </c>
      <c r="AO128">
        <v>31449.59</v>
      </c>
      <c r="AP128">
        <v>56784</v>
      </c>
      <c r="AQ128">
        <v>18552.560000000001</v>
      </c>
      <c r="AR128">
        <v>93715.889999999868</v>
      </c>
      <c r="AS128">
        <v>5191.99</v>
      </c>
      <c r="AT128" s="22">
        <v>0</v>
      </c>
      <c r="AU128">
        <v>8447.9499999999989</v>
      </c>
      <c r="AV128">
        <v>0</v>
      </c>
      <c r="AW128">
        <v>2799.9900000000002</v>
      </c>
      <c r="AX128">
        <v>0</v>
      </c>
      <c r="AY128">
        <v>0</v>
      </c>
      <c r="AZ128">
        <v>0</v>
      </c>
      <c r="BA128">
        <v>9758.7999999999975</v>
      </c>
      <c r="BB128">
        <v>11439</v>
      </c>
      <c r="BC128" s="3">
        <v>22743.760000000002</v>
      </c>
      <c r="BD128" s="3">
        <v>96099.05</v>
      </c>
      <c r="BE128" s="3">
        <v>22144.429999999997</v>
      </c>
      <c r="BF128" s="3">
        <v>13193.86</v>
      </c>
      <c r="BG128" s="3">
        <v>44933.090000000026</v>
      </c>
      <c r="BH128" s="3">
        <v>0</v>
      </c>
      <c r="BI128" s="3">
        <v>0</v>
      </c>
      <c r="BJ128" s="3">
        <v>0</v>
      </c>
      <c r="BK128" s="3">
        <v>9896.1400000000012</v>
      </c>
      <c r="BL128" s="3">
        <v>0</v>
      </c>
      <c r="BM128" s="3">
        <v>8263.75</v>
      </c>
      <c r="BN128" s="3">
        <v>0</v>
      </c>
      <c r="BO128" s="3">
        <v>0</v>
      </c>
      <c r="BP128" s="3">
        <v>1</v>
      </c>
      <c r="BQ128" s="3">
        <v>0</v>
      </c>
      <c r="BR128" s="3">
        <v>7220</v>
      </c>
      <c r="BS128" s="3">
        <v>0</v>
      </c>
      <c r="BT128" s="3">
        <v>4118.5600000000004</v>
      </c>
      <c r="BU128" s="3">
        <v>0</v>
      </c>
      <c r="BV128" s="3">
        <v>0</v>
      </c>
      <c r="BW128" s="3">
        <v>0</v>
      </c>
      <c r="BX128" s="2">
        <v>0</v>
      </c>
      <c r="BY128" s="2">
        <v>0</v>
      </c>
      <c r="BZ128" s="2">
        <v>497732.2</v>
      </c>
      <c r="CA128" s="2">
        <v>14490.12</v>
      </c>
      <c r="CB128" s="2">
        <v>0</v>
      </c>
      <c r="CC128" s="2">
        <v>-9981.44</v>
      </c>
      <c r="CD128" s="2">
        <v>0</v>
      </c>
    </row>
    <row r="129" spans="1:83" ht="14.4" x14ac:dyDescent="0.3">
      <c r="A129" s="27">
        <v>2289</v>
      </c>
      <c r="B129" s="2" t="str">
        <f>_xlfn.XLOOKUP(A129,'Schools lookup'!A:A,'Schools lookup'!B:B)</f>
        <v>CIP2289</v>
      </c>
      <c r="C129" s="2" t="str">
        <f>_xlfn.XLOOKUP(A129,'Schools lookup'!A:A,'Schools lookup'!C:C)</f>
        <v>Hasland Infant School</v>
      </c>
      <c r="D129" s="3">
        <v>168889.12</v>
      </c>
      <c r="E129" s="3">
        <v>77373.649999999994</v>
      </c>
      <c r="F129" s="3">
        <v>10971.31</v>
      </c>
      <c r="G129" s="3">
        <v>1745690.6500000001</v>
      </c>
      <c r="H129" s="3">
        <v>0</v>
      </c>
      <c r="I129" s="3">
        <v>93250.659999999974</v>
      </c>
      <c r="J129" s="3">
        <v>0</v>
      </c>
      <c r="K129" s="3">
        <v>113018.8</v>
      </c>
      <c r="L129" s="3">
        <v>39612.21</v>
      </c>
      <c r="M129" s="3">
        <v>0</v>
      </c>
      <c r="N129" s="3">
        <v>0</v>
      </c>
      <c r="O129" s="3">
        <v>20875.250000000007</v>
      </c>
      <c r="P129" s="3">
        <v>50</v>
      </c>
      <c r="Q129" s="3">
        <v>1496.04</v>
      </c>
      <c r="R129" s="3">
        <v>4483.84</v>
      </c>
      <c r="S129" s="3">
        <v>7257.51</v>
      </c>
      <c r="T129" s="3">
        <v>0</v>
      </c>
      <c r="U129" s="3">
        <v>0</v>
      </c>
      <c r="V129" s="3">
        <v>0</v>
      </c>
      <c r="W129" s="3">
        <v>11182.2</v>
      </c>
      <c r="X129" s="3">
        <v>0</v>
      </c>
      <c r="Y129" s="3">
        <v>117058</v>
      </c>
      <c r="Z129" s="3">
        <v>894306.36999999988</v>
      </c>
      <c r="AA129" s="3">
        <v>1162.9799999999998</v>
      </c>
      <c r="AB129">
        <v>563657.05000000028</v>
      </c>
      <c r="AC129">
        <v>42697.100000000006</v>
      </c>
      <c r="AD129">
        <v>124701.23000000001</v>
      </c>
      <c r="AE129">
        <v>0</v>
      </c>
      <c r="AF129">
        <v>113011.75999999998</v>
      </c>
      <c r="AG129">
        <v>10028.600000000002</v>
      </c>
      <c r="AH129">
        <v>3778.7</v>
      </c>
      <c r="AI129">
        <v>18594.120000000003</v>
      </c>
      <c r="AJ129">
        <v>4510.16</v>
      </c>
      <c r="AK129">
        <v>24578.59</v>
      </c>
      <c r="AL129">
        <v>0</v>
      </c>
      <c r="AM129">
        <v>36503.05999999999</v>
      </c>
      <c r="AN129">
        <v>5050.3600000000006</v>
      </c>
      <c r="AO129">
        <v>29997.52</v>
      </c>
      <c r="AP129">
        <v>24575.75</v>
      </c>
      <c r="AQ129">
        <v>3765.1900000000023</v>
      </c>
      <c r="AR129">
        <v>14375.510000000002</v>
      </c>
      <c r="AS129">
        <v>2907.35</v>
      </c>
      <c r="AT129">
        <v>0</v>
      </c>
      <c r="AU129">
        <v>116.67</v>
      </c>
      <c r="AV129">
        <v>0</v>
      </c>
      <c r="AW129">
        <v>1018.3</v>
      </c>
      <c r="AX129">
        <v>7298.579999999999</v>
      </c>
      <c r="AY129">
        <v>0</v>
      </c>
      <c r="AZ129">
        <v>0</v>
      </c>
      <c r="BA129">
        <v>22630.020000000015</v>
      </c>
      <c r="BB129">
        <v>8763.75</v>
      </c>
      <c r="BC129" s="3">
        <v>1311.26</v>
      </c>
      <c r="BD129" s="3">
        <v>126792.20000000001</v>
      </c>
      <c r="BE129" s="3">
        <v>0</v>
      </c>
      <c r="BF129" s="3">
        <v>12802.1</v>
      </c>
      <c r="BG129" s="3">
        <v>33349.049999999996</v>
      </c>
      <c r="BH129" s="3">
        <v>0</v>
      </c>
      <c r="BI129" s="3">
        <v>0</v>
      </c>
      <c r="BJ129" s="3">
        <v>0</v>
      </c>
      <c r="BK129" s="3">
        <v>0</v>
      </c>
      <c r="BL129" s="3">
        <v>0</v>
      </c>
      <c r="BM129" s="3">
        <v>7750.75</v>
      </c>
      <c r="BN129" s="3">
        <v>0</v>
      </c>
      <c r="BO129" s="3">
        <v>0</v>
      </c>
      <c r="BP129" s="3">
        <v>1</v>
      </c>
      <c r="BQ129" s="3">
        <v>0</v>
      </c>
      <c r="BR129" s="3">
        <v>3967.33</v>
      </c>
      <c r="BS129" s="3">
        <v>2398</v>
      </c>
      <c r="BT129" s="3">
        <v>0</v>
      </c>
      <c r="BU129" s="3">
        <v>0</v>
      </c>
      <c r="BV129" s="3">
        <v>0</v>
      </c>
      <c r="BW129" s="3">
        <v>0</v>
      </c>
      <c r="BX129" s="2">
        <v>0</v>
      </c>
      <c r="BY129" s="2">
        <v>0</v>
      </c>
      <c r="BZ129" s="2">
        <v>179398.75</v>
      </c>
      <c r="CA129" s="2">
        <v>12356.73</v>
      </c>
      <c r="CB129" s="2">
        <v>0</v>
      </c>
      <c r="CC129" s="2">
        <v>88555.849999999991</v>
      </c>
      <c r="CD129" s="2">
        <v>0</v>
      </c>
    </row>
    <row r="130" spans="1:83" ht="14.4" x14ac:dyDescent="0.3">
      <c r="A130" s="27">
        <v>2290</v>
      </c>
      <c r="B130" s="2" t="str">
        <f>_xlfn.XLOOKUP(A130,'Schools lookup'!A:A,'Schools lookup'!B:B)</f>
        <v>CIP2290</v>
      </c>
      <c r="C130" s="2" t="str">
        <f>_xlfn.XLOOKUP(A130,'Schools lookup'!A:A,'Schools lookup'!C:C)</f>
        <v>Hady Primary School</v>
      </c>
      <c r="D130" s="3">
        <v>37760.98000000001</v>
      </c>
      <c r="E130" s="3">
        <v>12246.679999999997</v>
      </c>
      <c r="F130" s="3">
        <v>4816.55</v>
      </c>
      <c r="G130" s="3">
        <v>416334.05000000005</v>
      </c>
      <c r="H130" s="3">
        <v>0</v>
      </c>
      <c r="I130" s="3">
        <v>23973.09</v>
      </c>
      <c r="J130" s="3">
        <v>0</v>
      </c>
      <c r="K130" s="3">
        <v>23067.5</v>
      </c>
      <c r="L130" s="3">
        <v>4143.75</v>
      </c>
      <c r="M130" s="3">
        <v>125</v>
      </c>
      <c r="N130" s="3">
        <v>87.5</v>
      </c>
      <c r="O130" s="3">
        <v>10616.739999999998</v>
      </c>
      <c r="P130" s="3">
        <v>5727</v>
      </c>
      <c r="Q130" s="3">
        <v>50973.710000000006</v>
      </c>
      <c r="R130" s="3">
        <v>52.4</v>
      </c>
      <c r="S130" s="3">
        <v>1631</v>
      </c>
      <c r="T130" s="3">
        <v>0</v>
      </c>
      <c r="U130" s="3">
        <v>0</v>
      </c>
      <c r="V130" s="3">
        <v>0</v>
      </c>
      <c r="W130" s="3">
        <v>11649.75</v>
      </c>
      <c r="X130" s="3">
        <v>0</v>
      </c>
      <c r="Y130" s="3">
        <v>27459</v>
      </c>
      <c r="Z130" s="3">
        <v>221123.72</v>
      </c>
      <c r="AA130" s="3">
        <v>2571.9699999999998</v>
      </c>
      <c r="AB130">
        <v>120720.78000000003</v>
      </c>
      <c r="AC130">
        <v>11868.570000000002</v>
      </c>
      <c r="AD130">
        <v>21592.060000000005</v>
      </c>
      <c r="AE130">
        <v>0</v>
      </c>
      <c r="AF130">
        <v>7702.7499999999982</v>
      </c>
      <c r="AG130">
        <v>2079.5500000000002</v>
      </c>
      <c r="AH130">
        <v>631.9</v>
      </c>
      <c r="AI130">
        <v>5305.98</v>
      </c>
      <c r="AJ130">
        <v>1125.19</v>
      </c>
      <c r="AK130">
        <v>287.79999999999973</v>
      </c>
      <c r="AL130">
        <v>1622.19</v>
      </c>
      <c r="AM130">
        <v>2671.8799999999997</v>
      </c>
      <c r="AN130">
        <v>727.98</v>
      </c>
      <c r="AO130">
        <v>9863.9600000000009</v>
      </c>
      <c r="AP130">
        <v>5660.57</v>
      </c>
      <c r="AQ130">
        <v>101.16</v>
      </c>
      <c r="AR130">
        <v>32642.870000000032</v>
      </c>
      <c r="AS130">
        <v>4450</v>
      </c>
      <c r="AT130">
        <v>0</v>
      </c>
      <c r="AU130">
        <v>949.17000000000098</v>
      </c>
      <c r="AV130">
        <v>0</v>
      </c>
      <c r="AW130">
        <v>0</v>
      </c>
      <c r="AX130">
        <v>0</v>
      </c>
      <c r="AY130">
        <v>-220.07</v>
      </c>
      <c r="AZ130">
        <v>0</v>
      </c>
      <c r="BA130">
        <v>2941.3200000000006</v>
      </c>
      <c r="BB130">
        <v>2329.3100000000004</v>
      </c>
      <c r="BC130" s="3">
        <v>1005.3</v>
      </c>
      <c r="BD130" s="3">
        <v>24302.300000000003</v>
      </c>
      <c r="BE130" s="3">
        <v>48829.899999999994</v>
      </c>
      <c r="BF130" s="3">
        <v>1883.42</v>
      </c>
      <c r="BG130" s="3">
        <v>15575.730000000001</v>
      </c>
      <c r="BH130" s="3">
        <v>0</v>
      </c>
      <c r="BI130" s="3">
        <v>0</v>
      </c>
      <c r="BJ130" s="3">
        <v>0</v>
      </c>
      <c r="BK130" s="3">
        <v>9302.2699999999986</v>
      </c>
      <c r="BL130" s="3">
        <v>0</v>
      </c>
      <c r="BM130" s="3">
        <v>7709.35</v>
      </c>
      <c r="BN130" s="3">
        <v>0</v>
      </c>
      <c r="BO130" s="3">
        <v>0</v>
      </c>
      <c r="BP130" s="3">
        <v>1</v>
      </c>
      <c r="BQ130" s="3">
        <v>0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1790.72</v>
      </c>
      <c r="BX130" s="2">
        <v>0</v>
      </c>
      <c r="BY130" s="2">
        <v>0</v>
      </c>
      <c r="BZ130" s="2">
        <v>51604.46</v>
      </c>
      <c r="CA130" s="2">
        <v>10735.18</v>
      </c>
      <c r="CB130" s="2">
        <v>0</v>
      </c>
      <c r="CC130" s="2">
        <v>14594.159999999998</v>
      </c>
      <c r="CD130" s="2">
        <v>0</v>
      </c>
      <c r="CE130" s="2" t="s">
        <v>720</v>
      </c>
    </row>
    <row r="131" spans="1:83" ht="14.4" x14ac:dyDescent="0.3">
      <c r="A131" s="27">
        <v>2293</v>
      </c>
      <c r="B131" s="2" t="str">
        <f>_xlfn.XLOOKUP(A131,'Schools lookup'!A:A,'Schools lookup'!B:B)</f>
        <v>CIP2293</v>
      </c>
      <c r="C131" s="2" t="str">
        <f>_xlfn.XLOOKUP(A131,'Schools lookup'!A:A,'Schools lookup'!C:C)</f>
        <v>Highfield Hall Primary School</v>
      </c>
      <c r="D131" s="3">
        <v>73125.670000000013</v>
      </c>
      <c r="E131" s="3">
        <v>-23820.930000000008</v>
      </c>
      <c r="F131" s="3">
        <v>4983.3500000000004</v>
      </c>
      <c r="G131" s="3">
        <v>2055624.9000000001</v>
      </c>
      <c r="H131" s="3">
        <v>0</v>
      </c>
      <c r="I131" s="3">
        <v>165314.07</v>
      </c>
      <c r="J131" s="3">
        <v>0</v>
      </c>
      <c r="K131" s="3">
        <v>168952.56</v>
      </c>
      <c r="L131" s="3">
        <v>41998.68</v>
      </c>
      <c r="M131" s="3">
        <v>0</v>
      </c>
      <c r="N131" s="3">
        <v>13200</v>
      </c>
      <c r="O131" s="3">
        <v>18789.879999999997</v>
      </c>
      <c r="P131" s="3">
        <v>9913.4699999999993</v>
      </c>
      <c r="Q131" s="3">
        <v>0</v>
      </c>
      <c r="R131" s="3">
        <v>20222.25</v>
      </c>
      <c r="S131" s="3">
        <v>15763.5</v>
      </c>
      <c r="T131" s="3">
        <v>0</v>
      </c>
      <c r="U131" s="3">
        <v>0</v>
      </c>
      <c r="V131" s="3">
        <v>0</v>
      </c>
      <c r="W131" s="3">
        <v>34111.43</v>
      </c>
      <c r="X131" s="3">
        <v>0</v>
      </c>
      <c r="Y131" s="3">
        <v>64356</v>
      </c>
      <c r="Z131" s="3">
        <v>1321521.3299999998</v>
      </c>
      <c r="AA131" s="3">
        <v>577.04999999999995</v>
      </c>
      <c r="AB131">
        <v>503193.00999999995</v>
      </c>
      <c r="AC131">
        <v>115744.74999999994</v>
      </c>
      <c r="AD131">
        <v>82297.209999999992</v>
      </c>
      <c r="AE131">
        <v>0</v>
      </c>
      <c r="AF131">
        <v>88084.329999999973</v>
      </c>
      <c r="AG131">
        <v>10181.16</v>
      </c>
      <c r="AH131">
        <v>3465.5</v>
      </c>
      <c r="AI131">
        <v>5033.07</v>
      </c>
      <c r="AJ131">
        <v>2710.11</v>
      </c>
      <c r="AK131">
        <v>29210.21</v>
      </c>
      <c r="AL131">
        <v>3164.9</v>
      </c>
      <c r="AM131">
        <v>9237.119999999999</v>
      </c>
      <c r="AN131">
        <v>7220.36</v>
      </c>
      <c r="AO131">
        <v>65157.19</v>
      </c>
      <c r="AP131">
        <v>48867</v>
      </c>
      <c r="AQ131">
        <v>5497.38</v>
      </c>
      <c r="AR131">
        <v>91057.839999999938</v>
      </c>
      <c r="AS131">
        <v>6110.1</v>
      </c>
      <c r="AT131">
        <v>0</v>
      </c>
      <c r="AU131">
        <v>0</v>
      </c>
      <c r="AV131">
        <v>0</v>
      </c>
      <c r="AW131">
        <v>2044.45</v>
      </c>
      <c r="AX131">
        <v>0</v>
      </c>
      <c r="AY131">
        <v>0</v>
      </c>
      <c r="AZ131">
        <v>0</v>
      </c>
      <c r="BA131">
        <v>18709.61</v>
      </c>
      <c r="BB131">
        <v>43813.78</v>
      </c>
      <c r="BC131" s="3">
        <v>1017.26</v>
      </c>
      <c r="BD131" s="3">
        <v>92471.050000000032</v>
      </c>
      <c r="BE131" s="3">
        <v>60776.9</v>
      </c>
      <c r="BF131" s="3">
        <v>146861.32999999999</v>
      </c>
      <c r="BG131" s="3">
        <v>41038.17</v>
      </c>
      <c r="BH131" s="3">
        <v>0</v>
      </c>
      <c r="BI131" s="3">
        <v>0</v>
      </c>
      <c r="BJ131" s="3">
        <v>0</v>
      </c>
      <c r="BK131" s="3">
        <v>46027.160000000011</v>
      </c>
      <c r="BL131" s="3">
        <v>2194.17</v>
      </c>
      <c r="BM131" s="3">
        <v>8722.75</v>
      </c>
      <c r="BN131" s="3">
        <v>0</v>
      </c>
      <c r="BO131" s="3">
        <v>0</v>
      </c>
      <c r="BP131" s="3">
        <v>1</v>
      </c>
      <c r="BQ131" s="3">
        <v>0</v>
      </c>
      <c r="BR131" s="3">
        <v>9984.4500000000007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2">
        <v>0</v>
      </c>
      <c r="BY131" s="2">
        <v>0</v>
      </c>
      <c r="BZ131" s="2">
        <v>-157801.18999999997</v>
      </c>
      <c r="CA131" s="2">
        <v>3721.65</v>
      </c>
      <c r="CB131" s="2">
        <v>0</v>
      </c>
      <c r="CC131" s="2">
        <v>-37930.830000000016</v>
      </c>
      <c r="CD131" s="2">
        <v>0</v>
      </c>
    </row>
    <row r="132" spans="1:83" ht="14.4" x14ac:dyDescent="0.3">
      <c r="A132" s="27">
        <v>2296</v>
      </c>
      <c r="B132" s="2" t="str">
        <f>_xlfn.XLOOKUP(A132,'Schools lookup'!A:A,'Schools lookup'!B:B)</f>
        <v>CIP2296</v>
      </c>
      <c r="C132" s="2" t="str">
        <f>_xlfn.XLOOKUP(A132,'Schools lookup'!A:A,'Schools lookup'!C:C)</f>
        <v>Abercrombie Primary School</v>
      </c>
      <c r="D132" s="3">
        <v>125880.93</v>
      </c>
      <c r="E132" s="3">
        <v>-73431.42</v>
      </c>
      <c r="F132" s="3">
        <v>3632.84</v>
      </c>
      <c r="G132" s="3">
        <v>1346684.96</v>
      </c>
      <c r="H132" s="3">
        <v>0</v>
      </c>
      <c r="I132" s="3">
        <v>101542.46999999999</v>
      </c>
      <c r="J132" s="3">
        <v>0</v>
      </c>
      <c r="K132" s="3">
        <v>92076.800000000003</v>
      </c>
      <c r="L132" s="3">
        <v>33756.21</v>
      </c>
      <c r="M132" s="3">
        <v>0</v>
      </c>
      <c r="N132" s="3">
        <v>0</v>
      </c>
      <c r="O132" s="3">
        <v>53217.950000000012</v>
      </c>
      <c r="P132" s="3">
        <v>24308.159999999996</v>
      </c>
      <c r="Q132" s="3">
        <v>1487.66</v>
      </c>
      <c r="R132" s="3">
        <v>0</v>
      </c>
      <c r="S132" s="3">
        <v>18078.66</v>
      </c>
      <c r="T132" s="3">
        <v>0</v>
      </c>
      <c r="U132" s="3">
        <v>0</v>
      </c>
      <c r="V132" s="3">
        <v>0</v>
      </c>
      <c r="W132" s="3">
        <v>16470.599999999999</v>
      </c>
      <c r="X132" s="3">
        <v>0</v>
      </c>
      <c r="Y132" s="3">
        <v>52817</v>
      </c>
      <c r="Z132" s="3">
        <v>694982.07999999973</v>
      </c>
      <c r="AA132" s="3">
        <v>6332.2800000000007</v>
      </c>
      <c r="AB132">
        <v>392625.61</v>
      </c>
      <c r="AC132">
        <v>48295.13</v>
      </c>
      <c r="AD132">
        <v>78088.77</v>
      </c>
      <c r="AE132">
        <v>9.19</v>
      </c>
      <c r="AF132">
        <v>46965.719999999987</v>
      </c>
      <c r="AG132">
        <v>6698.57</v>
      </c>
      <c r="AH132">
        <v>5196.5</v>
      </c>
      <c r="AI132">
        <v>13923.34</v>
      </c>
      <c r="AJ132">
        <v>1587.14</v>
      </c>
      <c r="AK132">
        <v>19802.29</v>
      </c>
      <c r="AL132">
        <v>3055.8000000000006</v>
      </c>
      <c r="AM132">
        <v>6267.6399999999994</v>
      </c>
      <c r="AN132">
        <v>3327.6400000000003</v>
      </c>
      <c r="AO132">
        <v>30721.650000000005</v>
      </c>
      <c r="AP132">
        <v>46683</v>
      </c>
      <c r="AQ132">
        <v>6669.14</v>
      </c>
      <c r="AR132">
        <v>54562.969999999994</v>
      </c>
      <c r="AS132">
        <v>427.2</v>
      </c>
      <c r="AT132">
        <v>0</v>
      </c>
      <c r="AU132">
        <v>0</v>
      </c>
      <c r="AV132">
        <v>0</v>
      </c>
      <c r="AW132">
        <v>5209.7299999999996</v>
      </c>
      <c r="AX132">
        <v>8109.85</v>
      </c>
      <c r="AY132">
        <v>0</v>
      </c>
      <c r="AZ132">
        <v>0</v>
      </c>
      <c r="BA132">
        <v>39266.55999999999</v>
      </c>
      <c r="BB132">
        <v>7354.45</v>
      </c>
      <c r="BC132" s="3">
        <v>9051.86</v>
      </c>
      <c r="BD132" s="3">
        <v>86809.89</v>
      </c>
      <c r="BE132" s="3">
        <v>5277</v>
      </c>
      <c r="BF132" s="3">
        <v>8029.17</v>
      </c>
      <c r="BG132" s="3">
        <v>22391.03</v>
      </c>
      <c r="BH132" s="3">
        <v>0</v>
      </c>
      <c r="BI132" s="3">
        <v>0</v>
      </c>
      <c r="BJ132" s="3">
        <v>0</v>
      </c>
      <c r="BK132" s="3">
        <v>29024.830000000005</v>
      </c>
      <c r="BL132" s="3">
        <v>5561.61</v>
      </c>
      <c r="BM132" s="3">
        <v>6652.53</v>
      </c>
      <c r="BN132" s="3">
        <v>0</v>
      </c>
      <c r="BO132" s="3">
        <v>0</v>
      </c>
      <c r="BP132" s="3">
        <v>1</v>
      </c>
      <c r="BQ132" s="3">
        <v>0</v>
      </c>
      <c r="BR132" s="3">
        <v>0</v>
      </c>
      <c r="BS132" s="3">
        <v>4643</v>
      </c>
      <c r="BT132" s="3">
        <v>0</v>
      </c>
      <c r="BU132" s="3">
        <v>0</v>
      </c>
      <c r="BV132" s="3">
        <v>0</v>
      </c>
      <c r="BW132" s="3">
        <v>0</v>
      </c>
      <c r="BX132" s="2">
        <v>0</v>
      </c>
      <c r="BY132" s="2">
        <v>0</v>
      </c>
      <c r="BZ132" s="2">
        <v>192129.6</v>
      </c>
      <c r="CA132" s="2">
        <v>5642.37</v>
      </c>
      <c r="CB132" s="2">
        <v>0</v>
      </c>
      <c r="CC132" s="2">
        <v>-91547.260000000009</v>
      </c>
      <c r="CD132" s="2">
        <v>0</v>
      </c>
    </row>
    <row r="133" spans="1:83" ht="14.4" x14ac:dyDescent="0.3">
      <c r="A133" s="27">
        <v>2306</v>
      </c>
      <c r="B133" s="2" t="str">
        <f>_xlfn.XLOOKUP(A133,'Schools lookup'!A:A,'Schools lookup'!B:B)</f>
        <v>CIP2306</v>
      </c>
      <c r="C133" s="2" t="str">
        <f>_xlfn.XLOOKUP(A133,'Schools lookup'!A:A,'Schools lookup'!C:C)</f>
        <v>The Park Infant &amp; Nursery School</v>
      </c>
      <c r="D133" s="3">
        <v>202902.23</v>
      </c>
      <c r="E133" s="3">
        <v>0</v>
      </c>
      <c r="F133" s="3">
        <v>25033.18</v>
      </c>
      <c r="G133" s="3">
        <v>1176629.7</v>
      </c>
      <c r="H133" s="3">
        <v>0</v>
      </c>
      <c r="I133" s="3">
        <v>43357.55000000001</v>
      </c>
      <c r="J133" s="3">
        <v>0</v>
      </c>
      <c r="K133" s="3">
        <v>73914.200000000012</v>
      </c>
      <c r="L133" s="3">
        <v>23532.77</v>
      </c>
      <c r="M133" s="3">
        <v>0</v>
      </c>
      <c r="N133" s="3">
        <v>0</v>
      </c>
      <c r="O133" s="3">
        <v>7513.2000000000007</v>
      </c>
      <c r="P133" s="3">
        <v>2787.03</v>
      </c>
      <c r="Q133" s="3">
        <v>13575.9</v>
      </c>
      <c r="R133" s="3">
        <v>975.83</v>
      </c>
      <c r="S133" s="3">
        <v>1387.4500000000003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54830</v>
      </c>
      <c r="Z133" s="3">
        <v>554205.37000000011</v>
      </c>
      <c r="AA133" s="3">
        <v>0</v>
      </c>
      <c r="AB133">
        <v>304087.91999999981</v>
      </c>
      <c r="AC133">
        <v>27638.409999999993</v>
      </c>
      <c r="AD133">
        <v>84485.66</v>
      </c>
      <c r="AE133">
        <v>0</v>
      </c>
      <c r="AF133">
        <v>28628.729999999996</v>
      </c>
      <c r="AG133">
        <v>5016.5099999999993</v>
      </c>
      <c r="AH133">
        <v>7289.63</v>
      </c>
      <c r="AI133">
        <v>14793.05</v>
      </c>
      <c r="AJ133">
        <v>2891.84</v>
      </c>
      <c r="AK133">
        <v>19950.409999999996</v>
      </c>
      <c r="AL133">
        <v>2912.6</v>
      </c>
      <c r="AM133">
        <v>4158.8099999999995</v>
      </c>
      <c r="AN133">
        <v>3488.8300000000004</v>
      </c>
      <c r="AO133">
        <v>30510.309999999998</v>
      </c>
      <c r="AP133">
        <v>28119</v>
      </c>
      <c r="AQ133">
        <v>4766.2800000000016</v>
      </c>
      <c r="AR133">
        <v>44775.010000000031</v>
      </c>
      <c r="AS133">
        <v>1120</v>
      </c>
      <c r="AT133">
        <v>0</v>
      </c>
      <c r="AU133">
        <v>5899.11</v>
      </c>
      <c r="AV133">
        <v>0</v>
      </c>
      <c r="AW133">
        <v>3632.29</v>
      </c>
      <c r="AX133">
        <v>0</v>
      </c>
      <c r="AY133">
        <v>6462.5</v>
      </c>
      <c r="AZ133">
        <v>0</v>
      </c>
      <c r="BA133">
        <v>4539.6099999999997</v>
      </c>
      <c r="BB133">
        <v>7233.9</v>
      </c>
      <c r="BC133" s="3">
        <v>57315</v>
      </c>
      <c r="BD133" s="3">
        <v>64723.970000000045</v>
      </c>
      <c r="BE133" s="3">
        <v>24260.559999999998</v>
      </c>
      <c r="BF133" s="3">
        <v>7552.92</v>
      </c>
      <c r="BG133" s="3">
        <v>25483.160000000003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6256.75</v>
      </c>
      <c r="BN133" s="3">
        <v>0</v>
      </c>
      <c r="BO133" s="3">
        <v>0</v>
      </c>
      <c r="BP133" s="3">
        <v>1</v>
      </c>
      <c r="BQ133" s="3">
        <v>0</v>
      </c>
      <c r="BR133" s="3">
        <v>0</v>
      </c>
      <c r="BS133" s="3">
        <v>14862.7</v>
      </c>
      <c r="BT133" s="3">
        <v>0</v>
      </c>
      <c r="BU133" s="3">
        <v>0</v>
      </c>
      <c r="BV133" s="3">
        <v>0</v>
      </c>
      <c r="BW133" s="3">
        <v>0</v>
      </c>
      <c r="BX133" s="2">
        <v>0</v>
      </c>
      <c r="BY133" s="2">
        <v>0</v>
      </c>
      <c r="BZ133" s="2">
        <v>225464.47</v>
      </c>
      <c r="CA133" s="2">
        <v>16427.23</v>
      </c>
      <c r="CB133" s="2">
        <v>0</v>
      </c>
      <c r="CC133" s="2">
        <v>0</v>
      </c>
      <c r="CD133" s="2">
        <v>0</v>
      </c>
    </row>
    <row r="134" spans="1:83" ht="14.4" x14ac:dyDescent="0.3">
      <c r="A134" s="27">
        <v>2307</v>
      </c>
      <c r="B134" s="2" t="str">
        <f>_xlfn.XLOOKUP(A134,'Schools lookup'!A:A,'Schools lookup'!B:B)</f>
        <v>CIP2307</v>
      </c>
      <c r="C134" s="2" t="str">
        <f>_xlfn.XLOOKUP(A134,'Schools lookup'!A:A,'Schools lookup'!C:C)</f>
        <v>Brockwell Nursery and Infant School</v>
      </c>
      <c r="D134" s="3">
        <v>119074.72999999998</v>
      </c>
      <c r="E134" s="3">
        <v>56296.200000000004</v>
      </c>
      <c r="F134" s="3">
        <v>18615.509999999998</v>
      </c>
      <c r="G134" s="3">
        <v>1061438.73</v>
      </c>
      <c r="H134" s="3">
        <v>0</v>
      </c>
      <c r="I134" s="3">
        <v>50402</v>
      </c>
      <c r="J134" s="3">
        <v>0</v>
      </c>
      <c r="K134" s="3">
        <v>39244.9</v>
      </c>
      <c r="L134" s="3">
        <v>23533.71</v>
      </c>
      <c r="M134" s="3">
        <v>0</v>
      </c>
      <c r="N134" s="3">
        <v>0</v>
      </c>
      <c r="O134" s="3">
        <v>28175.040000000001</v>
      </c>
      <c r="P134" s="3">
        <v>1836.61</v>
      </c>
      <c r="Q134" s="3">
        <v>945.43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40990.799999999996</v>
      </c>
      <c r="X134" s="3">
        <v>0</v>
      </c>
      <c r="Y134" s="3">
        <v>77108</v>
      </c>
      <c r="Z134" s="3">
        <v>608843.16000000015</v>
      </c>
      <c r="AA134" s="3">
        <v>852.46</v>
      </c>
      <c r="AB134">
        <v>271291.88</v>
      </c>
      <c r="AC134">
        <v>47764.94999999999</v>
      </c>
      <c r="AD134">
        <v>34722.44</v>
      </c>
      <c r="AE134">
        <v>0</v>
      </c>
      <c r="AF134">
        <v>44947.26999999999</v>
      </c>
      <c r="AG134">
        <v>4777.5199999999986</v>
      </c>
      <c r="AH134">
        <v>2592.9499999999998</v>
      </c>
      <c r="AI134">
        <v>11169.64</v>
      </c>
      <c r="AJ134">
        <v>2642.24</v>
      </c>
      <c r="AK134">
        <v>13308.949999999999</v>
      </c>
      <c r="AL134">
        <v>3423.5499999999993</v>
      </c>
      <c r="AM134">
        <v>4124.3200000000006</v>
      </c>
      <c r="AN134">
        <v>3747.64</v>
      </c>
      <c r="AO134">
        <v>21410.359999999997</v>
      </c>
      <c r="AP134">
        <v>17394.830000000002</v>
      </c>
      <c r="AQ134">
        <v>5130.6799999999994</v>
      </c>
      <c r="AR134">
        <v>32560.370000000003</v>
      </c>
      <c r="AS134">
        <v>1896</v>
      </c>
      <c r="AT134" s="22">
        <v>0</v>
      </c>
      <c r="AU134">
        <v>0</v>
      </c>
      <c r="AV134">
        <v>0</v>
      </c>
      <c r="AW134">
        <v>1793.52</v>
      </c>
      <c r="AX134">
        <v>0</v>
      </c>
      <c r="AY134">
        <v>0</v>
      </c>
      <c r="AZ134">
        <v>0</v>
      </c>
      <c r="BA134">
        <v>15334.399999999994</v>
      </c>
      <c r="BB134">
        <v>5043</v>
      </c>
      <c r="BC134" s="3">
        <v>1592.26</v>
      </c>
      <c r="BD134" s="3">
        <v>84642.290000000008</v>
      </c>
      <c r="BE134" s="3">
        <v>0</v>
      </c>
      <c r="BF134" s="3">
        <v>8661.67</v>
      </c>
      <c r="BG134" s="3">
        <v>27962.779999999995</v>
      </c>
      <c r="BH134" s="3">
        <v>0</v>
      </c>
      <c r="BI134" s="3">
        <v>0</v>
      </c>
      <c r="BJ134" s="3">
        <v>0</v>
      </c>
      <c r="BK134" s="3">
        <v>22605.54</v>
      </c>
      <c r="BL134" s="3">
        <v>0</v>
      </c>
      <c r="BM134" s="3">
        <v>6376</v>
      </c>
      <c r="BN134" s="3">
        <v>0</v>
      </c>
      <c r="BO134" s="3">
        <v>0</v>
      </c>
      <c r="BP134" s="3">
        <v>1</v>
      </c>
      <c r="BQ134" s="3">
        <v>0</v>
      </c>
      <c r="BR134" s="3">
        <v>17927.509999999998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2">
        <v>0</v>
      </c>
      <c r="BY134" s="2">
        <v>0</v>
      </c>
      <c r="BZ134" s="2">
        <v>124128.02000000002</v>
      </c>
      <c r="CA134" s="2">
        <v>7064</v>
      </c>
      <c r="CB134" s="2">
        <v>0</v>
      </c>
      <c r="CC134" s="2">
        <v>74681.459999999992</v>
      </c>
      <c r="CD134" s="2">
        <v>0</v>
      </c>
    </row>
    <row r="135" spans="1:83" ht="14.4" x14ac:dyDescent="0.3">
      <c r="A135" s="27">
        <v>2310</v>
      </c>
      <c r="B135" s="2" t="str">
        <f>_xlfn.XLOOKUP(A135,'Schools lookup'!A:A,'Schools lookup'!B:B)</f>
        <v>CIP2310</v>
      </c>
      <c r="C135" s="2" t="str">
        <f>_xlfn.XLOOKUP(A135,'Schools lookup'!A:A,'Schools lookup'!C:C)</f>
        <v>Dallimore Primary School</v>
      </c>
      <c r="D135" s="3">
        <v>627698.4</v>
      </c>
      <c r="E135" s="3">
        <v>24648.71</v>
      </c>
      <c r="F135" s="3">
        <v>-491.87</v>
      </c>
      <c r="G135" s="3">
        <v>2043338.37</v>
      </c>
      <c r="H135" s="3">
        <v>0</v>
      </c>
      <c r="I135" s="3">
        <v>120874.81</v>
      </c>
      <c r="J135" s="3">
        <v>0</v>
      </c>
      <c r="K135" s="3">
        <v>225901.88</v>
      </c>
      <c r="L135" s="3">
        <v>54661.34</v>
      </c>
      <c r="M135" s="3">
        <v>104.60999999999999</v>
      </c>
      <c r="N135" s="3">
        <v>0</v>
      </c>
      <c r="O135" s="3">
        <v>68377.050000000017</v>
      </c>
      <c r="P135" s="3">
        <v>14948.739999999996</v>
      </c>
      <c r="Q135" s="3">
        <v>1700.93</v>
      </c>
      <c r="R135" s="3">
        <v>316.3</v>
      </c>
      <c r="S135" s="3">
        <v>21966.6</v>
      </c>
      <c r="T135" s="3">
        <v>0</v>
      </c>
      <c r="U135" s="3">
        <v>0</v>
      </c>
      <c r="V135" s="3">
        <v>0</v>
      </c>
      <c r="W135" s="3">
        <v>20243.239999999998</v>
      </c>
      <c r="X135" s="3">
        <v>0</v>
      </c>
      <c r="Y135" s="3">
        <v>53950</v>
      </c>
      <c r="Z135" s="3">
        <v>1094090.5300000003</v>
      </c>
      <c r="AA135" s="3">
        <v>3296.45</v>
      </c>
      <c r="AB135">
        <v>737000.26000000013</v>
      </c>
      <c r="AC135">
        <v>85593.530000000042</v>
      </c>
      <c r="AD135">
        <v>110101.88999999996</v>
      </c>
      <c r="AE135">
        <v>284.28999999999996</v>
      </c>
      <c r="AF135">
        <v>83333.189999999973</v>
      </c>
      <c r="AG135">
        <v>10189.68</v>
      </c>
      <c r="AH135">
        <v>8148.5</v>
      </c>
      <c r="AI135">
        <v>20805.419999999998</v>
      </c>
      <c r="AJ135">
        <v>4972.8700000000008</v>
      </c>
      <c r="AK135">
        <v>34243.410000000003</v>
      </c>
      <c r="AL135">
        <v>11044.83</v>
      </c>
      <c r="AM135">
        <v>8280.0799999999981</v>
      </c>
      <c r="AN135">
        <v>2860.95</v>
      </c>
      <c r="AO135">
        <v>31263.719999999998</v>
      </c>
      <c r="AP135">
        <v>66612</v>
      </c>
      <c r="AQ135">
        <v>7472.6699999999964</v>
      </c>
      <c r="AR135">
        <v>78105.499999999985</v>
      </c>
      <c r="AS135">
        <v>1183</v>
      </c>
      <c r="AT135">
        <v>0</v>
      </c>
      <c r="AU135">
        <v>995.48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18543.510000000006</v>
      </c>
      <c r="BB135">
        <v>9571</v>
      </c>
      <c r="BC135" s="3">
        <v>16260.72</v>
      </c>
      <c r="BD135" s="3">
        <v>96664.10000000002</v>
      </c>
      <c r="BE135" s="3">
        <v>0</v>
      </c>
      <c r="BF135" s="3">
        <v>7362.92</v>
      </c>
      <c r="BG135" s="3">
        <v>39619.650000000016</v>
      </c>
      <c r="BH135" s="3">
        <v>0</v>
      </c>
      <c r="BI135" s="3">
        <v>0</v>
      </c>
      <c r="BJ135" s="3">
        <v>0</v>
      </c>
      <c r="BK135" s="3">
        <v>26529.780000000006</v>
      </c>
      <c r="BL135" s="3">
        <v>10987</v>
      </c>
      <c r="BM135" s="3">
        <v>8101.75</v>
      </c>
      <c r="BN135" s="3">
        <v>0</v>
      </c>
      <c r="BO135" s="3">
        <v>0</v>
      </c>
      <c r="BP135" s="3">
        <v>1</v>
      </c>
      <c r="BQ135" s="3">
        <v>0</v>
      </c>
      <c r="BR135" s="3">
        <v>4833.42</v>
      </c>
      <c r="BS135" s="3">
        <v>0</v>
      </c>
      <c r="BT135" s="3">
        <v>0</v>
      </c>
      <c r="BU135" s="3">
        <v>0</v>
      </c>
      <c r="BV135" s="3">
        <v>0</v>
      </c>
      <c r="BW135" s="3">
        <v>962.89</v>
      </c>
      <c r="BX135" s="2">
        <v>0</v>
      </c>
      <c r="BY135" s="2">
        <v>0</v>
      </c>
      <c r="BZ135" s="2">
        <v>645938.88</v>
      </c>
      <c r="CA135" s="2">
        <v>1813.57</v>
      </c>
      <c r="CB135" s="2">
        <v>0</v>
      </c>
      <c r="CC135" s="2">
        <v>7375.169999999991</v>
      </c>
      <c r="CD135" s="2">
        <v>0</v>
      </c>
    </row>
    <row r="136" spans="1:83" ht="14.4" x14ac:dyDescent="0.3">
      <c r="A136" s="27">
        <v>2314</v>
      </c>
      <c r="B136" s="2" t="str">
        <f>_xlfn.XLOOKUP(A136,'Schools lookup'!A:A,'Schools lookup'!B:B)</f>
        <v>CIP2314</v>
      </c>
      <c r="C136" s="2" t="str">
        <f>_xlfn.XLOOKUP(A136,'Schools lookup'!A:A,'Schools lookup'!C:C)</f>
        <v>Mickley Infant School</v>
      </c>
      <c r="D136" s="3">
        <v>266.45</v>
      </c>
      <c r="E136" s="3">
        <v>97.5</v>
      </c>
      <c r="F136" s="3">
        <v>3970.47</v>
      </c>
      <c r="G136" s="3">
        <v>513550.54000000004</v>
      </c>
      <c r="H136" s="3">
        <v>0</v>
      </c>
      <c r="I136" s="3">
        <v>20868.43</v>
      </c>
      <c r="J136" s="3">
        <v>0</v>
      </c>
      <c r="K136" s="3">
        <v>43525.88</v>
      </c>
      <c r="L136" s="3">
        <v>11144.970000000001</v>
      </c>
      <c r="M136" s="3">
        <v>0</v>
      </c>
      <c r="N136" s="3">
        <v>0</v>
      </c>
      <c r="O136" s="3">
        <v>6825.4699999999993</v>
      </c>
      <c r="P136" s="3">
        <v>2822.04</v>
      </c>
      <c r="Q136" s="3">
        <v>17520.05</v>
      </c>
      <c r="R136" s="3">
        <v>0</v>
      </c>
      <c r="S136" s="3">
        <v>2220</v>
      </c>
      <c r="T136" s="3">
        <v>0</v>
      </c>
      <c r="U136" s="3">
        <v>0</v>
      </c>
      <c r="V136" s="3">
        <v>0</v>
      </c>
      <c r="W136" s="3">
        <v>1581</v>
      </c>
      <c r="X136" s="3">
        <v>0</v>
      </c>
      <c r="Y136" s="3">
        <v>18124</v>
      </c>
      <c r="Z136" s="3">
        <v>296135.19</v>
      </c>
      <c r="AA136" s="3">
        <v>143.87</v>
      </c>
      <c r="AB136">
        <v>102896.63999999998</v>
      </c>
      <c r="AC136">
        <v>0</v>
      </c>
      <c r="AD136">
        <v>20595.870000000003</v>
      </c>
      <c r="AE136">
        <v>0</v>
      </c>
      <c r="AF136">
        <v>18666.14</v>
      </c>
      <c r="AG136">
        <v>1888.7</v>
      </c>
      <c r="AH136">
        <v>1475</v>
      </c>
      <c r="AI136">
        <v>5971.91</v>
      </c>
      <c r="AJ136">
        <v>1058.29</v>
      </c>
      <c r="AK136">
        <v>4297.5599999999995</v>
      </c>
      <c r="AL136">
        <v>3746.1200000000003</v>
      </c>
      <c r="AM136">
        <v>31879.640000000003</v>
      </c>
      <c r="AN136">
        <v>1425.5</v>
      </c>
      <c r="AO136">
        <v>17785.600000000002</v>
      </c>
      <c r="AP136">
        <v>2190.11</v>
      </c>
      <c r="AQ136">
        <v>1687.1399999999999</v>
      </c>
      <c r="AR136">
        <v>40024.360000000022</v>
      </c>
      <c r="AS136">
        <v>1511.6</v>
      </c>
      <c r="AT136">
        <v>0</v>
      </c>
      <c r="AU136">
        <v>1279.6399999999999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3775.2500000000014</v>
      </c>
      <c r="BB136">
        <v>1573.17</v>
      </c>
      <c r="BC136" s="3">
        <v>13348.11</v>
      </c>
      <c r="BD136" s="3">
        <v>29770.789999999986</v>
      </c>
      <c r="BE136" s="3">
        <v>40285.549999999996</v>
      </c>
      <c r="BF136" s="3">
        <v>5274.33</v>
      </c>
      <c r="BG136" s="3">
        <v>15493.889999999996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4434.25</v>
      </c>
      <c r="BN136" s="3">
        <v>0</v>
      </c>
      <c r="BO136" s="3">
        <v>0</v>
      </c>
      <c r="BP136" s="3">
        <v>1</v>
      </c>
      <c r="BQ136" s="3">
        <v>0</v>
      </c>
      <c r="BR136" s="3">
        <v>8345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2">
        <v>0</v>
      </c>
      <c r="BY136" s="2">
        <v>0</v>
      </c>
      <c r="BZ136" s="2">
        <v>-27312.15</v>
      </c>
      <c r="CA136" s="2">
        <v>59.72</v>
      </c>
      <c r="CB136" s="2">
        <v>0</v>
      </c>
      <c r="CC136" s="2">
        <v>1678.5</v>
      </c>
      <c r="CD136" s="2">
        <v>0</v>
      </c>
    </row>
    <row r="137" spans="1:83" ht="14.4" x14ac:dyDescent="0.3">
      <c r="A137" s="27">
        <v>2315</v>
      </c>
      <c r="B137" s="2" t="str">
        <f>_xlfn.XLOOKUP(A137,'Schools lookup'!A:A,'Schools lookup'!B:B)</f>
        <v>CIP2315</v>
      </c>
      <c r="C137" s="2" t="str">
        <f>_xlfn.XLOOKUP(A137,'Schools lookup'!A:A,'Schools lookup'!C:C)</f>
        <v>Eureka Primary School</v>
      </c>
      <c r="D137" s="3">
        <v>16477.95</v>
      </c>
      <c r="E137" s="3">
        <v>317.71000000000004</v>
      </c>
      <c r="F137" s="3">
        <v>28168.49</v>
      </c>
      <c r="G137" s="3">
        <v>823064.85</v>
      </c>
      <c r="H137" s="3">
        <v>0</v>
      </c>
      <c r="I137" s="3">
        <v>103218.13999999998</v>
      </c>
      <c r="J137" s="3">
        <v>0</v>
      </c>
      <c r="K137" s="3">
        <v>69540</v>
      </c>
      <c r="L137" s="3">
        <v>18994.5</v>
      </c>
      <c r="M137" s="3">
        <v>0</v>
      </c>
      <c r="N137" s="3">
        <v>0</v>
      </c>
      <c r="O137" s="3">
        <v>5894.48</v>
      </c>
      <c r="P137" s="3">
        <v>13000.439999999999</v>
      </c>
      <c r="Q137" s="3">
        <v>17083.21</v>
      </c>
      <c r="R137" s="3">
        <v>2680.03</v>
      </c>
      <c r="S137" s="3">
        <v>3016</v>
      </c>
      <c r="T137" s="3">
        <v>0</v>
      </c>
      <c r="U137" s="3">
        <v>0</v>
      </c>
      <c r="V137" s="3">
        <v>0</v>
      </c>
      <c r="W137" s="3">
        <v>3558.4</v>
      </c>
      <c r="X137" s="3">
        <v>0</v>
      </c>
      <c r="Y137" s="3">
        <v>36546</v>
      </c>
      <c r="Z137" s="3">
        <v>516688.34999999992</v>
      </c>
      <c r="AA137" s="3">
        <v>2036.4900000000005</v>
      </c>
      <c r="AB137">
        <v>205734.65999999997</v>
      </c>
      <c r="AC137">
        <v>4995.7900000000009</v>
      </c>
      <c r="AD137">
        <v>43408.270000000011</v>
      </c>
      <c r="AE137">
        <v>0</v>
      </c>
      <c r="AF137">
        <v>20500.769999999993</v>
      </c>
      <c r="AG137">
        <v>3809.3500000000004</v>
      </c>
      <c r="AH137">
        <v>1252.4000000000001</v>
      </c>
      <c r="AI137">
        <v>10699.85</v>
      </c>
      <c r="AJ137">
        <v>3878.1000000000004</v>
      </c>
      <c r="AK137">
        <v>16702.349999999999</v>
      </c>
      <c r="AL137">
        <v>4714</v>
      </c>
      <c r="AM137">
        <v>33636.050000000003</v>
      </c>
      <c r="AN137">
        <v>3625.9300000000003</v>
      </c>
      <c r="AO137">
        <v>20333.060000000001</v>
      </c>
      <c r="AP137">
        <v>8789.26</v>
      </c>
      <c r="AQ137">
        <v>1323.8100000000002</v>
      </c>
      <c r="AR137">
        <v>29902.730000000014</v>
      </c>
      <c r="AS137">
        <v>2418.5699999999997</v>
      </c>
      <c r="AT137">
        <v>0</v>
      </c>
      <c r="AU137">
        <v>5453.08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766.05000000000007</v>
      </c>
      <c r="BB137">
        <v>4458.75</v>
      </c>
      <c r="BC137" s="3">
        <v>7711.1399999999994</v>
      </c>
      <c r="BD137" s="3">
        <v>57043.020000000033</v>
      </c>
      <c r="BE137" s="3">
        <v>66218.980000000025</v>
      </c>
      <c r="BF137" s="3">
        <v>31805.259999999995</v>
      </c>
      <c r="BG137" s="3">
        <v>20653.559999999998</v>
      </c>
      <c r="BH137" s="3">
        <v>0</v>
      </c>
      <c r="BI137" s="3">
        <v>0</v>
      </c>
      <c r="BJ137" s="3">
        <v>0</v>
      </c>
      <c r="BK137" s="3">
        <v>3543.68</v>
      </c>
      <c r="BL137" s="3">
        <v>0</v>
      </c>
      <c r="BM137" s="3">
        <v>5575</v>
      </c>
      <c r="BN137" s="3">
        <v>0</v>
      </c>
      <c r="BO137" s="3">
        <v>0</v>
      </c>
      <c r="BP137" s="3">
        <v>1</v>
      </c>
      <c r="BQ137" s="3">
        <v>0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2">
        <v>0</v>
      </c>
      <c r="BY137" s="2">
        <v>0</v>
      </c>
      <c r="BZ137" s="2">
        <v>-19044.03</v>
      </c>
      <c r="CA137" s="2">
        <v>33743.49</v>
      </c>
      <c r="CB137" s="2">
        <v>0</v>
      </c>
      <c r="CC137" s="2">
        <v>332.43000000000029</v>
      </c>
      <c r="CD137" s="2">
        <v>0</v>
      </c>
    </row>
    <row r="138" spans="1:83" ht="14.4" x14ac:dyDescent="0.3">
      <c r="A138" s="27">
        <v>2317</v>
      </c>
      <c r="B138" s="2" t="str">
        <f>_xlfn.XLOOKUP(A138,'Schools lookup'!A:A,'Schools lookup'!B:B)</f>
        <v>CIP2317</v>
      </c>
      <c r="C138" s="2" t="str">
        <f>_xlfn.XLOOKUP(A138,'Schools lookup'!A:A,'Schools lookup'!C:C)</f>
        <v>Ashbourne Primary School</v>
      </c>
      <c r="D138" s="3">
        <v>14771.539999999997</v>
      </c>
      <c r="E138" s="3">
        <v>31185.13</v>
      </c>
      <c r="F138" s="3">
        <v>8615.99</v>
      </c>
      <c r="G138" s="3">
        <v>570901.21</v>
      </c>
      <c r="H138" s="3">
        <v>0</v>
      </c>
      <c r="I138" s="3">
        <v>47606.270000000004</v>
      </c>
      <c r="J138" s="3">
        <v>0</v>
      </c>
      <c r="K138" s="3">
        <v>51210.240000000005</v>
      </c>
      <c r="L138" s="3">
        <v>4832.5</v>
      </c>
      <c r="M138" s="3">
        <v>0</v>
      </c>
      <c r="N138" s="3">
        <v>0</v>
      </c>
      <c r="O138" s="3">
        <v>18447.79</v>
      </c>
      <c r="P138" s="3">
        <v>24264.15</v>
      </c>
      <c r="Q138" s="3">
        <v>1678.0900000000001</v>
      </c>
      <c r="R138" s="3">
        <v>0</v>
      </c>
      <c r="S138" s="3">
        <v>385</v>
      </c>
      <c r="T138" s="3">
        <v>0</v>
      </c>
      <c r="U138" s="3">
        <v>0</v>
      </c>
      <c r="V138" s="3">
        <v>0</v>
      </c>
      <c r="W138" s="3">
        <v>10338.980000000001</v>
      </c>
      <c r="X138" s="3">
        <v>0</v>
      </c>
      <c r="Y138" s="3">
        <v>26853.57</v>
      </c>
      <c r="Z138" s="3">
        <v>358358.05</v>
      </c>
      <c r="AA138" s="3">
        <v>1921.25</v>
      </c>
      <c r="AB138">
        <v>124306.17</v>
      </c>
      <c r="AC138">
        <v>26622.519999999997</v>
      </c>
      <c r="AD138">
        <v>48350.429999999986</v>
      </c>
      <c r="AE138">
        <v>21627.990000000005</v>
      </c>
      <c r="AF138">
        <v>21065.79</v>
      </c>
      <c r="AG138">
        <v>2838.1800000000003</v>
      </c>
      <c r="AH138">
        <v>980</v>
      </c>
      <c r="AI138">
        <v>5991.43</v>
      </c>
      <c r="AJ138">
        <v>1516.72</v>
      </c>
      <c r="AK138">
        <v>-3584.0999999999985</v>
      </c>
      <c r="AL138">
        <v>1270.02</v>
      </c>
      <c r="AM138">
        <v>2531.91</v>
      </c>
      <c r="AN138">
        <v>2767.61</v>
      </c>
      <c r="AO138">
        <v>16882.8</v>
      </c>
      <c r="AP138">
        <v>10820.44</v>
      </c>
      <c r="AQ138">
        <v>3417.3300000000004</v>
      </c>
      <c r="AR138">
        <v>12809.390000000003</v>
      </c>
      <c r="AS138">
        <v>5743.45</v>
      </c>
      <c r="AT138">
        <v>0</v>
      </c>
      <c r="AU138">
        <v>-291.94</v>
      </c>
      <c r="AV138">
        <v>0</v>
      </c>
      <c r="AW138">
        <v>292.60000000000002</v>
      </c>
      <c r="AX138">
        <v>0</v>
      </c>
      <c r="AY138">
        <v>5590.8</v>
      </c>
      <c r="AZ138">
        <v>0</v>
      </c>
      <c r="BA138">
        <v>6298.9500000000007</v>
      </c>
      <c r="BB138">
        <v>3090.37</v>
      </c>
      <c r="BC138" s="3">
        <v>1020</v>
      </c>
      <c r="BD138" s="3">
        <v>26380.369999999995</v>
      </c>
      <c r="BE138" s="3">
        <v>960</v>
      </c>
      <c r="BF138" s="3">
        <v>2848.48</v>
      </c>
      <c r="BG138" s="3">
        <v>12665.119999999999</v>
      </c>
      <c r="BH138" s="3">
        <v>0</v>
      </c>
      <c r="BI138" s="3">
        <v>0</v>
      </c>
      <c r="BJ138" s="3">
        <v>0</v>
      </c>
      <c r="BK138" s="3">
        <v>8257.619999999999</v>
      </c>
      <c r="BL138" s="3">
        <v>0</v>
      </c>
      <c r="BM138" s="3">
        <v>6340</v>
      </c>
      <c r="BN138" s="3">
        <v>0</v>
      </c>
      <c r="BO138" s="3">
        <v>0</v>
      </c>
      <c r="BP138" s="3">
        <v>1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6064.88</v>
      </c>
      <c r="BX138" s="2">
        <v>0</v>
      </c>
      <c r="BY138" s="2">
        <v>0</v>
      </c>
      <c r="BZ138" s="2">
        <v>35858.22</v>
      </c>
      <c r="CA138" s="2">
        <v>8891.11</v>
      </c>
      <c r="CB138" s="2">
        <v>0</v>
      </c>
      <c r="CC138" s="2">
        <v>33266.490000000005</v>
      </c>
      <c r="CD138" s="2">
        <v>0</v>
      </c>
      <c r="CE138" s="2" t="s">
        <v>717</v>
      </c>
    </row>
    <row r="139" spans="1:83" ht="14.4" x14ac:dyDescent="0.3">
      <c r="A139" s="27">
        <v>2321</v>
      </c>
      <c r="B139" s="2" t="str">
        <f>_xlfn.XLOOKUP(A139,'Schools lookup'!A:A,'Schools lookup'!B:B)</f>
        <v>CIP2321</v>
      </c>
      <c r="C139" s="2" t="str">
        <f>_xlfn.XLOOKUP(A139,'Schools lookup'!A:A,'Schools lookup'!C:C)</f>
        <v>Heath Fields Primary School</v>
      </c>
      <c r="D139" s="3">
        <v>17913.310000000005</v>
      </c>
      <c r="E139" s="3">
        <v>15521.6</v>
      </c>
      <c r="F139" s="3">
        <v>14784.35</v>
      </c>
      <c r="G139" s="3">
        <v>1092160.79</v>
      </c>
      <c r="H139" s="3">
        <v>0</v>
      </c>
      <c r="I139" s="3">
        <v>48793.45</v>
      </c>
      <c r="J139" s="3">
        <v>0</v>
      </c>
      <c r="K139" s="3">
        <v>81630</v>
      </c>
      <c r="L139" s="3">
        <v>29602.06</v>
      </c>
      <c r="M139" s="3">
        <v>0</v>
      </c>
      <c r="N139" s="3">
        <v>4800</v>
      </c>
      <c r="O139" s="3">
        <v>23822.65</v>
      </c>
      <c r="P139" s="3">
        <v>14540.900000000001</v>
      </c>
      <c r="Q139" s="3">
        <v>6676.13</v>
      </c>
      <c r="R139" s="3">
        <v>0</v>
      </c>
      <c r="S139" s="3">
        <v>13632.939999999999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41623</v>
      </c>
      <c r="Z139" s="3">
        <v>649904.01000000013</v>
      </c>
      <c r="AA139" s="3">
        <v>1456.84</v>
      </c>
      <c r="AB139">
        <v>263959.43</v>
      </c>
      <c r="AC139">
        <v>15204.279999999999</v>
      </c>
      <c r="AD139">
        <v>31386.559999999983</v>
      </c>
      <c r="AE139">
        <v>0</v>
      </c>
      <c r="AF139">
        <v>36394.5</v>
      </c>
      <c r="AG139">
        <v>4983.91</v>
      </c>
      <c r="AH139">
        <v>2767.5</v>
      </c>
      <c r="AI139">
        <v>12056.03</v>
      </c>
      <c r="AJ139">
        <v>3048.49</v>
      </c>
      <c r="AK139">
        <v>17132.780000000006</v>
      </c>
      <c r="AL139">
        <v>4290</v>
      </c>
      <c r="AM139">
        <v>50579.839999999975</v>
      </c>
      <c r="AN139">
        <v>4352.4600000000009</v>
      </c>
      <c r="AO139">
        <v>26533.68</v>
      </c>
      <c r="AP139">
        <v>21207.5</v>
      </c>
      <c r="AQ139">
        <v>2421.29</v>
      </c>
      <c r="AR139">
        <v>38402.930000000015</v>
      </c>
      <c r="AS139">
        <v>2500.92</v>
      </c>
      <c r="AT139">
        <v>0</v>
      </c>
      <c r="AU139">
        <v>3626.2799999999997</v>
      </c>
      <c r="AV139">
        <v>0</v>
      </c>
      <c r="AW139">
        <v>0</v>
      </c>
      <c r="AX139">
        <v>0</v>
      </c>
      <c r="AY139">
        <v>1168.04</v>
      </c>
      <c r="AZ139">
        <v>0</v>
      </c>
      <c r="BA139">
        <v>40390.899999999994</v>
      </c>
      <c r="BB139">
        <v>6396</v>
      </c>
      <c r="BC139" s="3">
        <v>21871.950000000004</v>
      </c>
      <c r="BD139" s="3">
        <v>67118.389999999985</v>
      </c>
      <c r="BE139" s="3">
        <v>21739.320000000007</v>
      </c>
      <c r="BF139" s="3">
        <v>52321.729999999989</v>
      </c>
      <c r="BG139" s="3">
        <v>20518.68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6407.5</v>
      </c>
      <c r="BN139" s="3">
        <v>0</v>
      </c>
      <c r="BO139" s="3">
        <v>0</v>
      </c>
      <c r="BP139" s="3">
        <v>1</v>
      </c>
      <c r="BQ139" s="3">
        <v>0</v>
      </c>
      <c r="BR139" s="3">
        <v>12465.970000000001</v>
      </c>
      <c r="BS139" s="3">
        <v>5101.6400000000003</v>
      </c>
      <c r="BT139" s="3">
        <v>0</v>
      </c>
      <c r="BU139" s="3">
        <v>0</v>
      </c>
      <c r="BV139" s="3">
        <v>0</v>
      </c>
      <c r="BW139" s="3">
        <v>6028.9999999999991</v>
      </c>
      <c r="BX139" s="2">
        <v>0</v>
      </c>
      <c r="BY139" s="2">
        <v>0</v>
      </c>
      <c r="BZ139" s="2">
        <v>-48539.01</v>
      </c>
      <c r="CA139" s="2">
        <v>0</v>
      </c>
      <c r="CB139" s="2">
        <v>-2404.7600000000002</v>
      </c>
      <c r="CC139" s="2">
        <v>15521.6</v>
      </c>
      <c r="CD139" s="2">
        <v>0</v>
      </c>
    </row>
    <row r="140" spans="1:83" ht="14.4" x14ac:dyDescent="0.3">
      <c r="A140" s="27">
        <v>2326</v>
      </c>
      <c r="B140" s="2" t="str">
        <f>_xlfn.XLOOKUP(A140,'Schools lookup'!A:A,'Schools lookup'!B:B)</f>
        <v>CIP2326</v>
      </c>
      <c r="C140" s="2" t="str">
        <f>_xlfn.XLOOKUP(A140,'Schools lookup'!A:A,'Schools lookup'!C:C)</f>
        <v>Holmesdale Infant School</v>
      </c>
      <c r="D140" s="3">
        <v>110898.36</v>
      </c>
      <c r="E140" s="3">
        <v>-280.26</v>
      </c>
      <c r="F140" s="3">
        <v>12798.66</v>
      </c>
      <c r="G140" s="3">
        <v>806694.08</v>
      </c>
      <c r="H140" s="3">
        <v>0</v>
      </c>
      <c r="I140" s="3">
        <v>53862.34</v>
      </c>
      <c r="J140" s="3">
        <v>0</v>
      </c>
      <c r="K140" s="3">
        <v>25690</v>
      </c>
      <c r="L140" s="3">
        <v>15690.77</v>
      </c>
      <c r="M140" s="3">
        <v>0</v>
      </c>
      <c r="N140" s="3">
        <v>25999.589999999997</v>
      </c>
      <c r="O140" s="3">
        <v>20849.980000000007</v>
      </c>
      <c r="P140" s="3">
        <v>13409.820000000003</v>
      </c>
      <c r="Q140" s="3">
        <v>5613.99</v>
      </c>
      <c r="R140" s="3">
        <v>0</v>
      </c>
      <c r="S140" s="3">
        <v>5745.75</v>
      </c>
      <c r="T140" s="3">
        <v>0</v>
      </c>
      <c r="U140" s="3">
        <v>0</v>
      </c>
      <c r="V140" s="3">
        <v>0</v>
      </c>
      <c r="W140" s="3">
        <v>3629.5</v>
      </c>
      <c r="X140" s="3">
        <v>0</v>
      </c>
      <c r="Y140" s="3">
        <v>65697</v>
      </c>
      <c r="Z140" s="3">
        <v>470412.53999999986</v>
      </c>
      <c r="AA140" s="3">
        <v>0</v>
      </c>
      <c r="AB140">
        <v>261409.06000000008</v>
      </c>
      <c r="AC140">
        <v>16224.689999999997</v>
      </c>
      <c r="AD140">
        <v>53932.400000000016</v>
      </c>
      <c r="AE140">
        <v>0</v>
      </c>
      <c r="AF140">
        <v>29186.239999999987</v>
      </c>
      <c r="AG140">
        <v>4157.8700000000026</v>
      </c>
      <c r="AH140">
        <v>2107.98</v>
      </c>
      <c r="AI140">
        <v>8849.23</v>
      </c>
      <c r="AJ140">
        <v>1100.52</v>
      </c>
      <c r="AK140">
        <v>17221.86</v>
      </c>
      <c r="AL140">
        <v>3772.8600000000015</v>
      </c>
      <c r="AM140">
        <v>31640.830000000009</v>
      </c>
      <c r="AN140">
        <v>3526.2599999999993</v>
      </c>
      <c r="AO140">
        <v>16272.880000000001</v>
      </c>
      <c r="AP140">
        <v>12974</v>
      </c>
      <c r="AQ140">
        <v>1921.3799999999999</v>
      </c>
      <c r="AR140">
        <v>51068.240000000063</v>
      </c>
      <c r="AS140">
        <v>2462.1999999999998</v>
      </c>
      <c r="AT140" s="22">
        <v>0</v>
      </c>
      <c r="AU140">
        <v>87.99</v>
      </c>
      <c r="AV140">
        <v>0</v>
      </c>
      <c r="AW140">
        <v>1319.2</v>
      </c>
      <c r="AX140">
        <v>0</v>
      </c>
      <c r="AY140">
        <v>0</v>
      </c>
      <c r="AZ140">
        <v>0</v>
      </c>
      <c r="BA140">
        <v>7084.6900000000005</v>
      </c>
      <c r="BB140">
        <v>4520.25</v>
      </c>
      <c r="BC140" s="3">
        <v>4128.1400000000003</v>
      </c>
      <c r="BD140" s="3">
        <v>85870.179999999935</v>
      </c>
      <c r="BE140" s="3">
        <v>16399.809999999998</v>
      </c>
      <c r="BF140" s="3">
        <v>8832.92</v>
      </c>
      <c r="BG140" s="3">
        <v>23748.189999999995</v>
      </c>
      <c r="BH140" s="3">
        <v>0</v>
      </c>
      <c r="BI140" s="3">
        <v>0</v>
      </c>
      <c r="BJ140" s="3">
        <v>0</v>
      </c>
      <c r="BK140" s="3">
        <v>0</v>
      </c>
      <c r="BL140" s="3">
        <v>498</v>
      </c>
      <c r="BM140" s="3">
        <v>5653.75</v>
      </c>
      <c r="BN140" s="3">
        <v>0</v>
      </c>
      <c r="BO140" s="3">
        <v>0</v>
      </c>
      <c r="BP140" s="3">
        <v>1</v>
      </c>
      <c r="BQ140" s="3">
        <v>0</v>
      </c>
      <c r="BR140" s="3">
        <v>5971.38</v>
      </c>
      <c r="BS140" s="3">
        <v>1300</v>
      </c>
      <c r="BT140" s="3">
        <v>0</v>
      </c>
      <c r="BU140" s="3">
        <v>0</v>
      </c>
      <c r="BV140" s="3">
        <v>0</v>
      </c>
      <c r="BW140" s="3">
        <v>1081.3699999999999</v>
      </c>
      <c r="BX140" s="2">
        <v>0</v>
      </c>
      <c r="BY140" s="2">
        <v>0</v>
      </c>
      <c r="BZ140" s="2">
        <v>9919.27</v>
      </c>
      <c r="CA140" s="2">
        <v>10099.66</v>
      </c>
      <c r="CB140" s="2">
        <v>0</v>
      </c>
      <c r="CC140" s="2">
        <v>2851.24</v>
      </c>
      <c r="CD140" s="2">
        <v>0</v>
      </c>
    </row>
    <row r="141" spans="1:83" ht="14.4" x14ac:dyDescent="0.3">
      <c r="A141" s="27">
        <v>2329</v>
      </c>
      <c r="B141" s="2" t="str">
        <f>_xlfn.XLOOKUP(A141,'Schools lookup'!A:A,'Schools lookup'!B:B)</f>
        <v>CIP2329</v>
      </c>
      <c r="C141" s="2" t="str">
        <f>_xlfn.XLOOKUP(A141,'Schools lookup'!A:A,'Schools lookup'!C:C)</f>
        <v>The Park Junior School</v>
      </c>
      <c r="D141" s="3">
        <v>246433.12</v>
      </c>
      <c r="E141" s="3">
        <v>-25570.440000000002</v>
      </c>
      <c r="F141" s="3">
        <v>42950.35</v>
      </c>
      <c r="G141" s="3">
        <v>1454050.05</v>
      </c>
      <c r="H141" s="3">
        <v>0</v>
      </c>
      <c r="I141" s="3">
        <v>43277.929999999993</v>
      </c>
      <c r="J141" s="3">
        <v>0</v>
      </c>
      <c r="K141" s="3">
        <v>143460</v>
      </c>
      <c r="L141" s="3">
        <v>30289.06</v>
      </c>
      <c r="M141" s="3">
        <v>0</v>
      </c>
      <c r="N141" s="3">
        <v>0</v>
      </c>
      <c r="O141" s="3">
        <v>99373.400000000009</v>
      </c>
      <c r="P141" s="3">
        <v>40872.640000000014</v>
      </c>
      <c r="Q141" s="3">
        <v>10260.18</v>
      </c>
      <c r="R141" s="3">
        <v>766.11</v>
      </c>
      <c r="S141" s="3">
        <v>37186.1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18664</v>
      </c>
      <c r="Z141" s="3">
        <v>755247.07999999961</v>
      </c>
      <c r="AA141" s="3">
        <v>4778.9699999999993</v>
      </c>
      <c r="AB141">
        <v>401657.89999999991</v>
      </c>
      <c r="AC141">
        <v>102255.21000000004</v>
      </c>
      <c r="AD141">
        <v>99159.450000000012</v>
      </c>
      <c r="AE141">
        <v>1362.5199999999998</v>
      </c>
      <c r="AF141">
        <v>27406.7</v>
      </c>
      <c r="AG141">
        <v>7758.31</v>
      </c>
      <c r="AH141">
        <v>9394.32</v>
      </c>
      <c r="AI141">
        <v>18956.18</v>
      </c>
      <c r="AJ141">
        <v>3976.0299999999997</v>
      </c>
      <c r="AK141">
        <v>14168.959999999997</v>
      </c>
      <c r="AL141">
        <v>2838.74</v>
      </c>
      <c r="AM141">
        <v>9734.8499999999967</v>
      </c>
      <c r="AN141">
        <v>3840.63</v>
      </c>
      <c r="AO141">
        <v>19218.890000000003</v>
      </c>
      <c r="AP141">
        <v>18088.75</v>
      </c>
      <c r="AQ141">
        <v>4114.0099999999993</v>
      </c>
      <c r="AR141">
        <v>99539.12000000001</v>
      </c>
      <c r="AS141">
        <v>1594.8</v>
      </c>
      <c r="AT141">
        <v>0</v>
      </c>
      <c r="AU141">
        <v>5057.84</v>
      </c>
      <c r="AV141">
        <v>0</v>
      </c>
      <c r="AW141">
        <v>4158.3599999999997</v>
      </c>
      <c r="AX141">
        <v>0</v>
      </c>
      <c r="AY141">
        <v>6462.5</v>
      </c>
      <c r="AZ141">
        <v>0</v>
      </c>
      <c r="BA141">
        <v>4671.4899999999989</v>
      </c>
      <c r="BB141">
        <v>8981.4500000000007</v>
      </c>
      <c r="BC141" s="3">
        <v>19808</v>
      </c>
      <c r="BD141" s="3">
        <v>90129.179999999964</v>
      </c>
      <c r="BE141" s="3">
        <v>33742.83</v>
      </c>
      <c r="BF141" s="3">
        <v>18065</v>
      </c>
      <c r="BG141" s="3">
        <v>24784.98</v>
      </c>
      <c r="BH141" s="3">
        <v>0</v>
      </c>
      <c r="BI141" s="3">
        <v>0</v>
      </c>
      <c r="BJ141" s="3">
        <v>0</v>
      </c>
      <c r="BK141" s="3">
        <v>5411.4199999999964</v>
      </c>
      <c r="BL141" s="3">
        <v>0</v>
      </c>
      <c r="BM141" s="3">
        <v>7082.5</v>
      </c>
      <c r="BN141" s="3">
        <v>0</v>
      </c>
      <c r="BO141" s="3">
        <v>0</v>
      </c>
      <c r="BP141" s="3">
        <v>1</v>
      </c>
      <c r="BQ141" s="3">
        <v>0</v>
      </c>
      <c r="BR141" s="3">
        <v>0</v>
      </c>
      <c r="BS141" s="3">
        <v>17857.7</v>
      </c>
      <c r="BT141" s="3">
        <v>0</v>
      </c>
      <c r="BU141" s="3">
        <v>0</v>
      </c>
      <c r="BV141" s="3">
        <v>0</v>
      </c>
      <c r="BW141" s="3">
        <v>0</v>
      </c>
      <c r="BX141" s="2">
        <v>0</v>
      </c>
      <c r="BY141" s="2">
        <v>0</v>
      </c>
      <c r="BZ141" s="2">
        <v>303679.53999999998</v>
      </c>
      <c r="CA141" s="2">
        <v>32175.15</v>
      </c>
      <c r="CB141" s="2">
        <v>0</v>
      </c>
      <c r="CC141" s="2">
        <v>-30981.86</v>
      </c>
      <c r="CD141" s="2">
        <v>0</v>
      </c>
    </row>
    <row r="142" spans="1:83" ht="14.4" x14ac:dyDescent="0.3">
      <c r="A142" s="27">
        <v>2332</v>
      </c>
      <c r="B142" s="2" t="str">
        <f>_xlfn.XLOOKUP(A142,'Schools lookup'!A:A,'Schools lookup'!B:B)</f>
        <v>CIP2332</v>
      </c>
      <c r="C142" s="2" t="str">
        <f>_xlfn.XLOOKUP(A142,'Schools lookup'!A:A,'Schools lookup'!C:C)</f>
        <v>Northfield Junior School</v>
      </c>
      <c r="D142" s="3">
        <v>74800.75</v>
      </c>
      <c r="E142" s="3">
        <v>0</v>
      </c>
      <c r="F142" s="3">
        <v>13908.98</v>
      </c>
      <c r="G142" s="3">
        <v>850988.95</v>
      </c>
      <c r="H142" s="3">
        <v>0</v>
      </c>
      <c r="I142" s="3">
        <v>23187.88</v>
      </c>
      <c r="J142" s="3">
        <v>0</v>
      </c>
      <c r="K142" s="3">
        <v>45920</v>
      </c>
      <c r="L142" s="3">
        <v>17785.88</v>
      </c>
      <c r="M142" s="3">
        <v>0</v>
      </c>
      <c r="N142" s="3">
        <v>2250</v>
      </c>
      <c r="O142" s="3">
        <v>12753.11</v>
      </c>
      <c r="P142" s="3">
        <v>29823.899999999987</v>
      </c>
      <c r="Q142" s="3">
        <v>6135.04</v>
      </c>
      <c r="R142" s="3">
        <v>454.73</v>
      </c>
      <c r="S142" s="3">
        <v>18240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17723</v>
      </c>
      <c r="Z142" s="3">
        <v>509598.17000000022</v>
      </c>
      <c r="AA142" s="3">
        <v>7222.010000000002</v>
      </c>
      <c r="AB142">
        <v>130166.89</v>
      </c>
      <c r="AC142">
        <v>0</v>
      </c>
      <c r="AD142">
        <v>58940.580000000024</v>
      </c>
      <c r="AE142">
        <v>0</v>
      </c>
      <c r="AF142">
        <v>17978.650000000005</v>
      </c>
      <c r="AG142">
        <v>3962.4599999999996</v>
      </c>
      <c r="AH142">
        <v>4720.5</v>
      </c>
      <c r="AI142">
        <v>9477.2900000000009</v>
      </c>
      <c r="AJ142">
        <v>2410.77</v>
      </c>
      <c r="AK142">
        <v>9450.130000000001</v>
      </c>
      <c r="AL142">
        <v>5582.86</v>
      </c>
      <c r="AM142">
        <v>48282.380000000012</v>
      </c>
      <c r="AN142">
        <v>1333.48</v>
      </c>
      <c r="AO142">
        <v>22911.7</v>
      </c>
      <c r="AP142">
        <v>17340.25</v>
      </c>
      <c r="AQ142">
        <v>2578.6999999999998</v>
      </c>
      <c r="AR142">
        <v>48816.5099999999</v>
      </c>
      <c r="AS142">
        <v>1971</v>
      </c>
      <c r="AT142" s="22">
        <v>0</v>
      </c>
      <c r="AU142">
        <v>1033.9000000000001</v>
      </c>
      <c r="AV142">
        <v>0</v>
      </c>
      <c r="AW142">
        <v>2543</v>
      </c>
      <c r="AX142">
        <v>0</v>
      </c>
      <c r="AY142">
        <v>0</v>
      </c>
      <c r="AZ142">
        <v>0</v>
      </c>
      <c r="BA142">
        <v>12463.289999999999</v>
      </c>
      <c r="BB142">
        <v>5196.75</v>
      </c>
      <c r="BC142" s="3">
        <v>13619.49</v>
      </c>
      <c r="BD142" s="3">
        <v>50111.569999999978</v>
      </c>
      <c r="BE142" s="3">
        <v>5961.0699999999979</v>
      </c>
      <c r="BF142" s="3">
        <v>9471.75</v>
      </c>
      <c r="BG142" s="3">
        <v>24246.899999999998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5991.25</v>
      </c>
      <c r="BN142" s="3">
        <v>0</v>
      </c>
      <c r="BO142" s="3">
        <v>0</v>
      </c>
      <c r="BP142" s="3">
        <v>1</v>
      </c>
      <c r="BQ142" s="3">
        <v>0</v>
      </c>
      <c r="BR142" s="3">
        <v>9576.4</v>
      </c>
      <c r="BS142" s="3">
        <v>0</v>
      </c>
      <c r="BT142" s="3">
        <v>0</v>
      </c>
      <c r="BU142" s="3">
        <v>0</v>
      </c>
      <c r="BV142" s="3">
        <v>0</v>
      </c>
      <c r="BW142" s="3">
        <v>2690</v>
      </c>
      <c r="BX142" s="2">
        <v>0</v>
      </c>
      <c r="BY142" s="2">
        <v>0</v>
      </c>
      <c r="BZ142" s="2">
        <v>72671.19</v>
      </c>
      <c r="CA142" s="2">
        <v>7633.83</v>
      </c>
      <c r="CB142" s="2">
        <v>0</v>
      </c>
      <c r="CC142" s="2">
        <v>0</v>
      </c>
      <c r="CD142" s="2">
        <v>0</v>
      </c>
    </row>
    <row r="143" spans="1:83" ht="14.4" x14ac:dyDescent="0.3">
      <c r="A143" s="27">
        <v>2336</v>
      </c>
      <c r="B143" s="2" t="str">
        <f>_xlfn.XLOOKUP(A143,'Schools lookup'!A:A,'Schools lookup'!B:B)</f>
        <v>CIP2336</v>
      </c>
      <c r="C143" s="2" t="str">
        <f>_xlfn.XLOOKUP(A143,'Schools lookup'!A:A,'Schools lookup'!C:C)</f>
        <v>Copthorne Community Infant School</v>
      </c>
      <c r="D143" s="3">
        <v>109359.08</v>
      </c>
      <c r="E143" s="3">
        <v>-26244.560000000001</v>
      </c>
      <c r="F143" s="3">
        <v>14448.35</v>
      </c>
      <c r="G143" s="3">
        <v>679455.27</v>
      </c>
      <c r="H143" s="3">
        <v>0</v>
      </c>
      <c r="I143" s="3">
        <v>51015.850000000006</v>
      </c>
      <c r="J143" s="3">
        <v>0</v>
      </c>
      <c r="K143" s="3">
        <v>71642</v>
      </c>
      <c r="L143" s="3">
        <v>15752.18</v>
      </c>
      <c r="M143" s="3">
        <v>0</v>
      </c>
      <c r="N143" s="3">
        <v>0</v>
      </c>
      <c r="O143" s="3">
        <v>11193.300000000001</v>
      </c>
      <c r="P143" s="3">
        <v>0</v>
      </c>
      <c r="Q143" s="3">
        <v>12049.220000000001</v>
      </c>
      <c r="R143" s="3">
        <v>8490.0299999999988</v>
      </c>
      <c r="S143" s="3">
        <v>1118</v>
      </c>
      <c r="T143" s="3">
        <v>0</v>
      </c>
      <c r="U143" s="3">
        <v>0</v>
      </c>
      <c r="V143" s="3">
        <v>0</v>
      </c>
      <c r="W143" s="3">
        <v>6157.45</v>
      </c>
      <c r="X143" s="3">
        <v>0</v>
      </c>
      <c r="Y143" s="3">
        <v>44131</v>
      </c>
      <c r="Z143" s="3">
        <v>336016.39000000007</v>
      </c>
      <c r="AA143" s="3">
        <v>0</v>
      </c>
      <c r="AB143">
        <v>209696.99</v>
      </c>
      <c r="AC143">
        <v>0</v>
      </c>
      <c r="AD143">
        <v>34930.81</v>
      </c>
      <c r="AE143">
        <v>0</v>
      </c>
      <c r="AF143">
        <v>30181.279999999988</v>
      </c>
      <c r="AG143">
        <v>3073.8399999999997</v>
      </c>
      <c r="AH143">
        <v>4705</v>
      </c>
      <c r="AI143">
        <v>7188.39</v>
      </c>
      <c r="AJ143">
        <v>1724.54</v>
      </c>
      <c r="AK143">
        <v>7832.02</v>
      </c>
      <c r="AL143">
        <v>2304.98</v>
      </c>
      <c r="AM143">
        <v>36250.68</v>
      </c>
      <c r="AN143">
        <v>1779.9199999999996</v>
      </c>
      <c r="AO143">
        <v>13091.81</v>
      </c>
      <c r="AP143">
        <v>4610.76</v>
      </c>
      <c r="AQ143">
        <v>2688.38</v>
      </c>
      <c r="AR143">
        <v>30500.609999999979</v>
      </c>
      <c r="AS143">
        <v>2369.66</v>
      </c>
      <c r="AT143">
        <v>0</v>
      </c>
      <c r="AU143">
        <v>2496.81</v>
      </c>
      <c r="AV143">
        <v>0</v>
      </c>
      <c r="AW143">
        <v>1779.0700000000002</v>
      </c>
      <c r="AX143">
        <v>0</v>
      </c>
      <c r="AY143">
        <v>0</v>
      </c>
      <c r="AZ143">
        <v>0</v>
      </c>
      <c r="BA143">
        <v>1119.55</v>
      </c>
      <c r="BB143">
        <v>3198</v>
      </c>
      <c r="BC143" s="3">
        <v>0</v>
      </c>
      <c r="BD143" s="3">
        <v>55229.729999999996</v>
      </c>
      <c r="BE143" s="3">
        <v>34727.409999999996</v>
      </c>
      <c r="BF143" s="3">
        <v>32066.53</v>
      </c>
      <c r="BG143" s="3">
        <v>16409.899999999998</v>
      </c>
      <c r="BH143" s="3">
        <v>0</v>
      </c>
      <c r="BI143" s="3">
        <v>0</v>
      </c>
      <c r="BJ143" s="3">
        <v>0</v>
      </c>
      <c r="BK143" s="3">
        <v>17329.170000000002</v>
      </c>
      <c r="BL143" s="3">
        <v>0</v>
      </c>
      <c r="BM143" s="3">
        <v>5170</v>
      </c>
      <c r="BN143" s="3">
        <v>0</v>
      </c>
      <c r="BO143" s="3">
        <v>0</v>
      </c>
      <c r="BP143" s="3">
        <v>1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2">
        <v>5096.68</v>
      </c>
      <c r="BY143" s="2">
        <v>0</v>
      </c>
      <c r="BZ143" s="2">
        <v>128232.87</v>
      </c>
      <c r="CA143" s="2">
        <v>14521.67</v>
      </c>
      <c r="CB143" s="2">
        <v>0</v>
      </c>
      <c r="CC143" s="2">
        <v>-37416.28</v>
      </c>
      <c r="CD143" s="2">
        <v>0</v>
      </c>
    </row>
    <row r="144" spans="1:83" ht="14.4" x14ac:dyDescent="0.3">
      <c r="A144" s="27">
        <v>2338</v>
      </c>
      <c r="B144" s="2" t="str">
        <f>_xlfn.XLOOKUP(A144,'Schools lookup'!A:A,'Schools lookup'!B:B)</f>
        <v>CIP2338</v>
      </c>
      <c r="C144" s="2" t="str">
        <f>_xlfn.XLOOKUP(A144,'Schools lookup'!A:A,'Schools lookup'!C:C)</f>
        <v>Ashbrook Infant School</v>
      </c>
      <c r="D144" s="3">
        <v>17573.63</v>
      </c>
      <c r="E144" s="3">
        <v>8469.5</v>
      </c>
      <c r="F144" s="3">
        <v>15137.47</v>
      </c>
      <c r="G144" s="3">
        <v>777700.15</v>
      </c>
      <c r="H144" s="3">
        <v>0</v>
      </c>
      <c r="I144" s="3">
        <v>27201.220000000008</v>
      </c>
      <c r="J144" s="3">
        <v>0</v>
      </c>
      <c r="K144" s="3">
        <v>44721.2</v>
      </c>
      <c r="L144" s="3">
        <v>18332.580000000002</v>
      </c>
      <c r="M144" s="3">
        <v>0</v>
      </c>
      <c r="N144" s="3">
        <v>4528.75</v>
      </c>
      <c r="O144" s="3">
        <v>8645.9</v>
      </c>
      <c r="P144" s="3">
        <v>3408.4399999999996</v>
      </c>
      <c r="Q144" s="3">
        <v>2886.3100000000004</v>
      </c>
      <c r="R144" s="3">
        <v>6561.57</v>
      </c>
      <c r="S144" s="3">
        <v>2749</v>
      </c>
      <c r="T144" s="3">
        <v>0</v>
      </c>
      <c r="U144" s="3">
        <v>0</v>
      </c>
      <c r="V144" s="3">
        <v>0</v>
      </c>
      <c r="W144" s="3">
        <v>1890</v>
      </c>
      <c r="X144" s="3">
        <v>0</v>
      </c>
      <c r="Y144" s="3">
        <v>53052</v>
      </c>
      <c r="Z144" s="3">
        <v>403750.50000000006</v>
      </c>
      <c r="AA144" s="3">
        <v>7701.9899999999989</v>
      </c>
      <c r="AB144">
        <v>148030.16000000006</v>
      </c>
      <c r="AC144">
        <v>48377.319999999978</v>
      </c>
      <c r="AD144">
        <v>50161.120000000003</v>
      </c>
      <c r="AE144">
        <v>0</v>
      </c>
      <c r="AF144">
        <v>26948.010000000006</v>
      </c>
      <c r="AG144">
        <v>3804.2400000000007</v>
      </c>
      <c r="AH144">
        <v>971</v>
      </c>
      <c r="AI144">
        <v>8088.2</v>
      </c>
      <c r="AJ144">
        <v>1898.58</v>
      </c>
      <c r="AK144">
        <v>22131.450000000004</v>
      </c>
      <c r="AL144">
        <v>662.4</v>
      </c>
      <c r="AM144">
        <v>3848.35</v>
      </c>
      <c r="AN144">
        <v>5398.1899999999987</v>
      </c>
      <c r="AO144">
        <v>16042.920000000002</v>
      </c>
      <c r="AP144">
        <v>3169.9</v>
      </c>
      <c r="AQ144">
        <v>4088.71</v>
      </c>
      <c r="AR144">
        <v>8340.0199999999986</v>
      </c>
      <c r="AS144">
        <v>864.58</v>
      </c>
      <c r="AT144" s="22">
        <v>0</v>
      </c>
      <c r="AU144">
        <v>2488.4800000000005</v>
      </c>
      <c r="AV144">
        <v>982</v>
      </c>
      <c r="AW144">
        <v>353.6</v>
      </c>
      <c r="AX144">
        <v>0</v>
      </c>
      <c r="AY144">
        <v>2492.8000000000002</v>
      </c>
      <c r="AZ144">
        <v>0</v>
      </c>
      <c r="BA144">
        <v>9216.2400000000125</v>
      </c>
      <c r="BB144">
        <v>3505.5</v>
      </c>
      <c r="BC144" s="3">
        <v>450</v>
      </c>
      <c r="BD144" s="3">
        <v>64909.450000000004</v>
      </c>
      <c r="BE144" s="3">
        <v>48981.359999999971</v>
      </c>
      <c r="BF144" s="3">
        <v>17387.530000000002</v>
      </c>
      <c r="BG144" s="3">
        <v>17292.559999999998</v>
      </c>
      <c r="BH144" s="3">
        <v>0</v>
      </c>
      <c r="BI144" s="3">
        <v>0</v>
      </c>
      <c r="BJ144" s="3">
        <v>0</v>
      </c>
      <c r="BK144" s="3">
        <v>0</v>
      </c>
      <c r="BL144" s="3">
        <v>0</v>
      </c>
      <c r="BM144" s="3">
        <v>5709.1</v>
      </c>
      <c r="BN144" s="3">
        <v>0</v>
      </c>
      <c r="BO144" s="3">
        <v>0</v>
      </c>
      <c r="BP144" s="3">
        <v>1</v>
      </c>
      <c r="BQ144" s="3">
        <v>0</v>
      </c>
      <c r="BR144" s="3">
        <v>3742.6</v>
      </c>
      <c r="BS144" s="3">
        <v>2989.92</v>
      </c>
      <c r="BT144" s="3">
        <v>0</v>
      </c>
      <c r="BU144" s="3">
        <v>0</v>
      </c>
      <c r="BV144" s="3">
        <v>0</v>
      </c>
      <c r="BW144" s="3">
        <v>0</v>
      </c>
      <c r="BX144" s="2">
        <v>0</v>
      </c>
      <c r="BY144" s="2">
        <v>0</v>
      </c>
      <c r="BZ144" s="2">
        <v>35023.589999999997</v>
      </c>
      <c r="CA144" s="2">
        <v>14114.05</v>
      </c>
      <c r="CB144" s="2">
        <v>0</v>
      </c>
      <c r="CC144" s="2">
        <v>10359.5</v>
      </c>
      <c r="CD144" s="2">
        <v>0</v>
      </c>
    </row>
    <row r="145" spans="1:82" ht="14.4" x14ac:dyDescent="0.3">
      <c r="A145" s="27">
        <v>2344</v>
      </c>
      <c r="B145" s="2" t="str">
        <f>_xlfn.XLOOKUP(A145,'Schools lookup'!A:A,'Schools lookup'!B:B)</f>
        <v>CIP2344</v>
      </c>
      <c r="C145" s="2" t="str">
        <f>_xlfn.XLOOKUP(A145,'Schools lookup'!A:A,'Schools lookup'!C:C)</f>
        <v>Duffield The Meadows Primary School</v>
      </c>
      <c r="D145" s="3">
        <v>235319.89</v>
      </c>
      <c r="E145" s="3">
        <v>-16013.13</v>
      </c>
      <c r="F145" s="3">
        <v>56091.09</v>
      </c>
      <c r="G145" s="3">
        <v>1544636.28</v>
      </c>
      <c r="H145" s="3">
        <v>0</v>
      </c>
      <c r="I145" s="3">
        <v>12768.95</v>
      </c>
      <c r="J145" s="3">
        <v>0</v>
      </c>
      <c r="K145" s="3">
        <v>45410</v>
      </c>
      <c r="L145" s="3">
        <v>29006.43</v>
      </c>
      <c r="M145" s="3">
        <v>0</v>
      </c>
      <c r="N145" s="3">
        <v>12715.25</v>
      </c>
      <c r="O145" s="3">
        <v>106512.27000000003</v>
      </c>
      <c r="P145" s="3">
        <v>47658.000000000022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64150</v>
      </c>
      <c r="Z145" s="3">
        <v>829151.46999999986</v>
      </c>
      <c r="AA145" s="3">
        <v>53119.820000000014</v>
      </c>
      <c r="AB145">
        <v>245246.5400000001</v>
      </c>
      <c r="AC145">
        <v>50958.339999999982</v>
      </c>
      <c r="AD145">
        <v>101230.86000000002</v>
      </c>
      <c r="AE145">
        <v>0</v>
      </c>
      <c r="AF145">
        <v>49553.75</v>
      </c>
      <c r="AG145">
        <v>6862.8799999999992</v>
      </c>
      <c r="AH145">
        <v>5062.5</v>
      </c>
      <c r="AI145">
        <v>4337.8900000000003</v>
      </c>
      <c r="AJ145">
        <v>2335.79</v>
      </c>
      <c r="AK145">
        <v>51261.870000000039</v>
      </c>
      <c r="AL145">
        <v>5017.04</v>
      </c>
      <c r="AM145">
        <v>2633.809999999999</v>
      </c>
      <c r="AN145">
        <v>3448.83</v>
      </c>
      <c r="AO145">
        <v>19459.229999999996</v>
      </c>
      <c r="AP145">
        <v>29484</v>
      </c>
      <c r="AQ145">
        <v>3612.44</v>
      </c>
      <c r="AR145">
        <v>51694.599999999926</v>
      </c>
      <c r="AS145">
        <v>4107.5</v>
      </c>
      <c r="AT145">
        <v>0</v>
      </c>
      <c r="AU145">
        <v>10661.740000000002</v>
      </c>
      <c r="AV145">
        <v>0</v>
      </c>
      <c r="AW145">
        <v>4797.8600000000006</v>
      </c>
      <c r="AX145">
        <v>0</v>
      </c>
      <c r="AY145">
        <v>0</v>
      </c>
      <c r="AZ145">
        <v>0</v>
      </c>
      <c r="BA145">
        <v>60994.179999999986</v>
      </c>
      <c r="BB145">
        <v>16591</v>
      </c>
      <c r="BC145" s="3">
        <v>540</v>
      </c>
      <c r="BD145" s="3">
        <v>110925.65000000001</v>
      </c>
      <c r="BE145" s="3">
        <v>13314.93</v>
      </c>
      <c r="BF145" s="3">
        <v>51858.640000000007</v>
      </c>
      <c r="BG145" s="3">
        <v>36192.549999999974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7588.75</v>
      </c>
      <c r="BN145" s="3">
        <v>0</v>
      </c>
      <c r="BO145" s="3">
        <v>0</v>
      </c>
      <c r="BP145" s="3">
        <v>1</v>
      </c>
      <c r="BQ145" s="3">
        <v>0</v>
      </c>
      <c r="BR145" s="3">
        <v>47101.18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2">
        <v>0</v>
      </c>
      <c r="BY145" s="2">
        <v>0</v>
      </c>
      <c r="BZ145" s="2">
        <v>273721.36</v>
      </c>
      <c r="CA145" s="2">
        <v>16578.66</v>
      </c>
      <c r="CB145" s="2">
        <v>0</v>
      </c>
      <c r="CC145" s="2">
        <v>-16013.13</v>
      </c>
      <c r="CD145" s="2">
        <v>0</v>
      </c>
    </row>
    <row r="146" spans="1:82" ht="14.4" x14ac:dyDescent="0.3">
      <c r="A146" s="27">
        <v>2349</v>
      </c>
      <c r="B146" s="2" t="str">
        <f>_xlfn.XLOOKUP(A146,'Schools lookup'!A:A,'Schools lookup'!B:B)</f>
        <v>CIP2349</v>
      </c>
      <c r="C146" s="2" t="str">
        <f>_xlfn.XLOOKUP(A146,'Schools lookup'!A:A,'Schools lookup'!C:C)</f>
        <v>Brockwell Junior School</v>
      </c>
      <c r="D146" s="3">
        <v>191470.12</v>
      </c>
      <c r="E146" s="3">
        <v>67506.02</v>
      </c>
      <c r="F146" s="3">
        <v>8278.73</v>
      </c>
      <c r="G146" s="3">
        <v>1236711.6400000001</v>
      </c>
      <c r="H146" s="3">
        <v>0</v>
      </c>
      <c r="I146" s="3">
        <v>36439.32</v>
      </c>
      <c r="J146" s="3">
        <v>0</v>
      </c>
      <c r="K146" s="3">
        <v>94980</v>
      </c>
      <c r="L146" s="3">
        <v>26781.46</v>
      </c>
      <c r="M146" s="3">
        <v>0</v>
      </c>
      <c r="N146" s="3">
        <v>720</v>
      </c>
      <c r="O146" s="3">
        <v>28946.909999999996</v>
      </c>
      <c r="P146" s="3">
        <v>47136.890000000007</v>
      </c>
      <c r="Q146" s="3">
        <v>1084.4100000000001</v>
      </c>
      <c r="R146" s="3">
        <v>0</v>
      </c>
      <c r="S146" s="3">
        <v>25157.32</v>
      </c>
      <c r="T146" s="3">
        <v>0</v>
      </c>
      <c r="U146" s="3">
        <v>0</v>
      </c>
      <c r="V146" s="3">
        <v>0</v>
      </c>
      <c r="W146" s="3">
        <v>30217.129999999997</v>
      </c>
      <c r="X146" s="3">
        <v>0</v>
      </c>
      <c r="Y146" s="3">
        <v>18438</v>
      </c>
      <c r="Z146" s="3">
        <v>761742.01</v>
      </c>
      <c r="AA146" s="3">
        <v>2051.64</v>
      </c>
      <c r="AB146">
        <v>235202.16000000012</v>
      </c>
      <c r="AC146">
        <v>13493.020000000002</v>
      </c>
      <c r="AD146">
        <v>58989.42</v>
      </c>
      <c r="AE146">
        <v>100.07</v>
      </c>
      <c r="AF146">
        <v>27446.239999999994</v>
      </c>
      <c r="AG146">
        <v>6395.88</v>
      </c>
      <c r="AH146">
        <v>11398.98</v>
      </c>
      <c r="AI146">
        <v>13772.900000000001</v>
      </c>
      <c r="AJ146">
        <v>3477.49</v>
      </c>
      <c r="AK146">
        <v>34166.83</v>
      </c>
      <c r="AL146">
        <v>4639.0899999999992</v>
      </c>
      <c r="AM146">
        <v>43824.239999999991</v>
      </c>
      <c r="AN146">
        <v>3579.75</v>
      </c>
      <c r="AO146">
        <v>28202.550000000003</v>
      </c>
      <c r="AP146">
        <v>20958</v>
      </c>
      <c r="AQ146">
        <v>6881.01</v>
      </c>
      <c r="AR146">
        <v>79092.120000000054</v>
      </c>
      <c r="AS146">
        <v>1971</v>
      </c>
      <c r="AT146" s="22">
        <v>0</v>
      </c>
      <c r="AU146">
        <v>0</v>
      </c>
      <c r="AV146">
        <v>0</v>
      </c>
      <c r="AW146">
        <v>8281.7099999999991</v>
      </c>
      <c r="AX146">
        <v>0</v>
      </c>
      <c r="AY146">
        <v>0</v>
      </c>
      <c r="AZ146">
        <v>0</v>
      </c>
      <c r="BA146">
        <v>21514.039999999964</v>
      </c>
      <c r="BB146">
        <v>7572.25</v>
      </c>
      <c r="BC146" s="3">
        <v>11283.86</v>
      </c>
      <c r="BD146" s="3">
        <v>74489.679999999993</v>
      </c>
      <c r="BE146" s="3">
        <v>0</v>
      </c>
      <c r="BF146" s="3">
        <v>7645.89</v>
      </c>
      <c r="BG146" s="3">
        <v>31647.13000000003</v>
      </c>
      <c r="BH146" s="3">
        <v>0</v>
      </c>
      <c r="BI146" s="3">
        <v>0</v>
      </c>
      <c r="BJ146" s="3">
        <v>0</v>
      </c>
      <c r="BK146" s="3">
        <v>5499.61</v>
      </c>
      <c r="BL146" s="3">
        <v>0</v>
      </c>
      <c r="BM146" s="3">
        <v>6756.25</v>
      </c>
      <c r="BN146" s="3">
        <v>0</v>
      </c>
      <c r="BO146" s="3">
        <v>0</v>
      </c>
      <c r="BP146" s="3">
        <v>1</v>
      </c>
      <c r="BQ146" s="3">
        <v>0</v>
      </c>
      <c r="BR146" s="3">
        <v>14105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2">
        <v>0</v>
      </c>
      <c r="BY146" s="2">
        <v>0</v>
      </c>
      <c r="BZ146" s="2">
        <v>188047.11000000004</v>
      </c>
      <c r="CA146" s="2">
        <v>929.98</v>
      </c>
      <c r="CB146" s="2">
        <v>0</v>
      </c>
      <c r="CC146" s="2">
        <v>92223.54</v>
      </c>
      <c r="CD146" s="2">
        <v>0</v>
      </c>
    </row>
    <row r="147" spans="1:82" ht="14.4" x14ac:dyDescent="0.3">
      <c r="A147" s="27">
        <v>2351</v>
      </c>
      <c r="B147" s="2" t="str">
        <f>_xlfn.XLOOKUP(A147,'Schools lookup'!A:A,'Schools lookup'!B:B)</f>
        <v>CIP2351</v>
      </c>
      <c r="C147" s="2" t="str">
        <f>_xlfn.XLOOKUP(A147,'Schools lookup'!A:A,'Schools lookup'!C:C)</f>
        <v>Hadfield Infant School</v>
      </c>
      <c r="D147" s="3">
        <v>288969.53000000003</v>
      </c>
      <c r="E147" s="3">
        <v>47378.35</v>
      </c>
      <c r="F147" s="3">
        <v>61525.8</v>
      </c>
      <c r="G147" s="3">
        <v>805910.65</v>
      </c>
      <c r="H147" s="3">
        <v>0</v>
      </c>
      <c r="I147" s="3">
        <v>58623.780000000006</v>
      </c>
      <c r="J147" s="3">
        <v>0</v>
      </c>
      <c r="K147" s="3">
        <v>77220</v>
      </c>
      <c r="L147" s="3">
        <v>17808.25</v>
      </c>
      <c r="M147" s="3">
        <v>0</v>
      </c>
      <c r="N147" s="3">
        <v>0</v>
      </c>
      <c r="O147" s="3">
        <v>16088.07</v>
      </c>
      <c r="P147" s="3">
        <v>614.9</v>
      </c>
      <c r="Q147" s="3">
        <v>14228.3</v>
      </c>
      <c r="R147" s="3">
        <v>1293.8900000000001</v>
      </c>
      <c r="S147" s="3">
        <v>0</v>
      </c>
      <c r="T147" s="3">
        <v>0</v>
      </c>
      <c r="U147" s="3">
        <v>0</v>
      </c>
      <c r="V147" s="3">
        <v>0</v>
      </c>
      <c r="W147" s="3">
        <v>23067.190000000002</v>
      </c>
      <c r="X147" s="3">
        <v>0</v>
      </c>
      <c r="Y147" s="3">
        <v>60780</v>
      </c>
      <c r="Z147" s="3">
        <v>537415.44999999984</v>
      </c>
      <c r="AA147" s="3">
        <v>18398.199999999997</v>
      </c>
      <c r="AB147">
        <v>167733.5100000001</v>
      </c>
      <c r="AC147">
        <v>0</v>
      </c>
      <c r="AD147">
        <v>55507.03</v>
      </c>
      <c r="AE147">
        <v>0</v>
      </c>
      <c r="AF147">
        <v>47670.109999999979</v>
      </c>
      <c r="AG147">
        <v>4322.3700000000008</v>
      </c>
      <c r="AH147">
        <v>4407.67</v>
      </c>
      <c r="AI147">
        <v>10337.18</v>
      </c>
      <c r="AJ147">
        <v>2132.7399999999998</v>
      </c>
      <c r="AK147">
        <v>-34574.89</v>
      </c>
      <c r="AL147">
        <v>1455.3200000000002</v>
      </c>
      <c r="AM147">
        <v>35750.21</v>
      </c>
      <c r="AN147">
        <v>5323.98</v>
      </c>
      <c r="AO147">
        <v>25802.769999999997</v>
      </c>
      <c r="AP147">
        <v>16841.25</v>
      </c>
      <c r="AQ147">
        <v>2162.98</v>
      </c>
      <c r="AR147">
        <v>21409.759999999998</v>
      </c>
      <c r="AS147">
        <v>3005.55</v>
      </c>
      <c r="AT147">
        <v>0</v>
      </c>
      <c r="AU147">
        <v>3347.1000000000004</v>
      </c>
      <c r="AV147">
        <v>0</v>
      </c>
      <c r="AW147">
        <v>780.17</v>
      </c>
      <c r="AX147">
        <v>0</v>
      </c>
      <c r="AY147">
        <v>3636.99</v>
      </c>
      <c r="AZ147">
        <v>0</v>
      </c>
      <c r="BA147">
        <v>7377.1600000000017</v>
      </c>
      <c r="BB147">
        <v>4212.75</v>
      </c>
      <c r="BC147" s="3">
        <v>0</v>
      </c>
      <c r="BD147" s="3">
        <v>74136.430000000022</v>
      </c>
      <c r="BE147" s="3">
        <v>90.1</v>
      </c>
      <c r="BF147" s="3">
        <v>5835.33</v>
      </c>
      <c r="BG147" s="3">
        <v>16862.91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5608.75</v>
      </c>
      <c r="BN147" s="3">
        <v>0</v>
      </c>
      <c r="BO147" s="3">
        <v>-50000</v>
      </c>
      <c r="BP147" s="3">
        <v>1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5501.08</v>
      </c>
      <c r="BX147" s="2">
        <v>0</v>
      </c>
      <c r="BY147" s="2">
        <v>0</v>
      </c>
      <c r="BZ147" s="2">
        <v>300157.24</v>
      </c>
      <c r="CA147" s="2">
        <v>11633.47</v>
      </c>
      <c r="CB147" s="2">
        <v>0</v>
      </c>
      <c r="CC147" s="2">
        <v>70445.540000000008</v>
      </c>
      <c r="CD147" s="2">
        <v>0</v>
      </c>
    </row>
    <row r="148" spans="1:82" ht="14.4" x14ac:dyDescent="0.3">
      <c r="A148" s="27">
        <v>2358</v>
      </c>
      <c r="B148" s="2" t="str">
        <f>_xlfn.XLOOKUP(A148,'Schools lookup'!A:A,'Schools lookup'!B:B)</f>
        <v>CIP2358</v>
      </c>
      <c r="C148" s="2" t="str">
        <f>_xlfn.XLOOKUP(A148,'Schools lookup'!A:A,'Schools lookup'!C:C)</f>
        <v>Lenthall Infant School</v>
      </c>
      <c r="D148" s="3">
        <v>95156.35</v>
      </c>
      <c r="E148" s="3">
        <v>229.5</v>
      </c>
      <c r="F148" s="3">
        <v>22511.68</v>
      </c>
      <c r="G148" s="3">
        <v>553953.74</v>
      </c>
      <c r="H148" s="3">
        <v>0</v>
      </c>
      <c r="I148" s="3">
        <v>9326.6200000000008</v>
      </c>
      <c r="J148" s="3">
        <v>0</v>
      </c>
      <c r="K148" s="3">
        <v>41075.199999999997</v>
      </c>
      <c r="L148" s="3">
        <v>13090.61</v>
      </c>
      <c r="M148" s="3">
        <v>0</v>
      </c>
      <c r="N148" s="3">
        <v>600</v>
      </c>
      <c r="O148" s="3">
        <v>27310.489999999998</v>
      </c>
      <c r="P148" s="3">
        <v>2416.27</v>
      </c>
      <c r="Q148" s="3">
        <v>731.24</v>
      </c>
      <c r="R148" s="3">
        <v>227.89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25953</v>
      </c>
      <c r="Z148" s="3">
        <v>259545.50000000003</v>
      </c>
      <c r="AA148" s="3">
        <v>3796.2799999999997</v>
      </c>
      <c r="AB148">
        <v>79892.010000000009</v>
      </c>
      <c r="AC148">
        <v>19973.09</v>
      </c>
      <c r="AD148">
        <v>42653.65</v>
      </c>
      <c r="AE148">
        <v>0</v>
      </c>
      <c r="AF148">
        <v>8508.4599999999991</v>
      </c>
      <c r="AG148">
        <v>2111.0600000000004</v>
      </c>
      <c r="AH148">
        <v>1380</v>
      </c>
      <c r="AI148">
        <v>6766.4</v>
      </c>
      <c r="AJ148">
        <v>1770.4499999999998</v>
      </c>
      <c r="AK148">
        <v>17667.88</v>
      </c>
      <c r="AL148">
        <v>2531.2999999999997</v>
      </c>
      <c r="AM148">
        <v>1656.02</v>
      </c>
      <c r="AN148">
        <v>1767.53</v>
      </c>
      <c r="AO148">
        <v>8856.49</v>
      </c>
      <c r="AP148">
        <v>8607.75</v>
      </c>
      <c r="AQ148">
        <v>12.689999999999996</v>
      </c>
      <c r="AR148">
        <v>27300.550000000003</v>
      </c>
      <c r="AS148">
        <v>1971</v>
      </c>
      <c r="AT148" s="22">
        <v>0</v>
      </c>
      <c r="AU148">
        <v>4722.46</v>
      </c>
      <c r="AV148">
        <v>0</v>
      </c>
      <c r="AW148">
        <v>-3128</v>
      </c>
      <c r="AX148">
        <v>0</v>
      </c>
      <c r="AY148">
        <v>0</v>
      </c>
      <c r="AZ148">
        <v>0</v>
      </c>
      <c r="BA148">
        <v>2683.5200000000004</v>
      </c>
      <c r="BB148">
        <v>2091</v>
      </c>
      <c r="BC148" s="3">
        <v>467.54</v>
      </c>
      <c r="BD148" s="3">
        <v>36306.600000000013</v>
      </c>
      <c r="BE148" s="3">
        <v>0</v>
      </c>
      <c r="BF148" s="3">
        <v>5645.42</v>
      </c>
      <c r="BG148" s="3">
        <v>17619.71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4779.8500000000004</v>
      </c>
      <c r="BN148" s="3">
        <v>0</v>
      </c>
      <c r="BO148" s="3">
        <v>0</v>
      </c>
      <c r="BP148" s="3">
        <v>1</v>
      </c>
      <c r="BQ148" s="3">
        <v>0</v>
      </c>
      <c r="BR148" s="3">
        <v>11528.2</v>
      </c>
      <c r="BS148" s="3">
        <v>301</v>
      </c>
      <c r="BT148" s="3">
        <v>0</v>
      </c>
      <c r="BU148" s="3">
        <v>0</v>
      </c>
      <c r="BV148" s="3">
        <v>0</v>
      </c>
      <c r="BW148" s="3">
        <v>3286</v>
      </c>
      <c r="BX148" s="2">
        <v>0</v>
      </c>
      <c r="BY148" s="2">
        <v>0</v>
      </c>
      <c r="BZ148" s="2">
        <v>206665.05</v>
      </c>
      <c r="CA148" s="2">
        <v>12176.33</v>
      </c>
      <c r="CB148" s="2">
        <v>0</v>
      </c>
      <c r="CC148" s="2">
        <v>229.5</v>
      </c>
      <c r="CD148" s="2">
        <v>0</v>
      </c>
    </row>
    <row r="149" spans="1:82" ht="14.4" x14ac:dyDescent="0.3">
      <c r="A149" s="27">
        <v>2359</v>
      </c>
      <c r="B149" s="2" t="str">
        <f>_xlfn.XLOOKUP(A149,'Schools lookup'!A:A,'Schools lookup'!B:B)</f>
        <v>CIP2359</v>
      </c>
      <c r="C149" s="2" t="str">
        <f>_xlfn.XLOOKUP(A149,'Schools lookup'!A:A,'Schools lookup'!C:C)</f>
        <v>Hunloke Park Primary School</v>
      </c>
      <c r="D149" s="3">
        <v>-24280.969999999994</v>
      </c>
      <c r="E149" s="3">
        <v>73209.7</v>
      </c>
      <c r="F149" s="3">
        <v>2775.41</v>
      </c>
      <c r="G149" s="3">
        <v>1558329.01</v>
      </c>
      <c r="H149" s="3">
        <v>0</v>
      </c>
      <c r="I149" s="3">
        <v>146884.30000000002</v>
      </c>
      <c r="J149" s="3">
        <v>0</v>
      </c>
      <c r="K149" s="3">
        <v>62102.6</v>
      </c>
      <c r="L149" s="3">
        <v>31386.06</v>
      </c>
      <c r="M149" s="3">
        <v>0</v>
      </c>
      <c r="N149" s="3">
        <v>0</v>
      </c>
      <c r="O149" s="3">
        <v>179512.84999999998</v>
      </c>
      <c r="P149" s="3">
        <v>28054.229999999992</v>
      </c>
      <c r="Q149" s="3">
        <v>33658.03</v>
      </c>
      <c r="R149" s="3">
        <v>90.580000000000013</v>
      </c>
      <c r="S149" s="3">
        <v>6534.29</v>
      </c>
      <c r="T149" s="3">
        <v>0</v>
      </c>
      <c r="U149" s="3">
        <v>0</v>
      </c>
      <c r="V149" s="3">
        <v>0</v>
      </c>
      <c r="W149" s="3">
        <v>-2162</v>
      </c>
      <c r="X149" s="3">
        <v>0</v>
      </c>
      <c r="Y149" s="3">
        <v>74034</v>
      </c>
      <c r="Z149" s="3">
        <v>922699.7000000003</v>
      </c>
      <c r="AA149" s="3">
        <v>3098</v>
      </c>
      <c r="AB149">
        <v>464024.97999999963</v>
      </c>
      <c r="AC149">
        <v>0</v>
      </c>
      <c r="AD149">
        <v>83573.42</v>
      </c>
      <c r="AE149">
        <v>0</v>
      </c>
      <c r="AF149">
        <v>68169.73</v>
      </c>
      <c r="AG149">
        <v>7390.3300000000008</v>
      </c>
      <c r="AH149">
        <v>5297.51</v>
      </c>
      <c r="AI149">
        <v>20450.52</v>
      </c>
      <c r="AJ149">
        <v>4950.96</v>
      </c>
      <c r="AK149">
        <v>76320.52</v>
      </c>
      <c r="AL149">
        <v>7503.8799999999992</v>
      </c>
      <c r="AM149">
        <v>102317.06999999999</v>
      </c>
      <c r="AN149">
        <v>5471.7300000000005</v>
      </c>
      <c r="AO149">
        <v>35441.15</v>
      </c>
      <c r="AP149">
        <v>31395</v>
      </c>
      <c r="AQ149">
        <v>4346.7000000000007</v>
      </c>
      <c r="AR149">
        <v>51346.299999999996</v>
      </c>
      <c r="AS149">
        <v>3779.33</v>
      </c>
      <c r="AT149" s="22">
        <v>0</v>
      </c>
      <c r="AU149">
        <v>4734.9399999999996</v>
      </c>
      <c r="AV149">
        <v>0</v>
      </c>
      <c r="AW149">
        <v>1297</v>
      </c>
      <c r="AX149">
        <v>1516.96</v>
      </c>
      <c r="AY149">
        <v>3620.95</v>
      </c>
      <c r="AZ149">
        <v>0</v>
      </c>
      <c r="BA149">
        <v>10405.619999999995</v>
      </c>
      <c r="BB149">
        <v>8794.5</v>
      </c>
      <c r="BC149" s="3">
        <v>11660.720000000001</v>
      </c>
      <c r="BD149" s="3">
        <v>97746.690000000061</v>
      </c>
      <c r="BE149" s="3">
        <v>73725.380000000019</v>
      </c>
      <c r="BF149" s="3">
        <v>21139.270000000004</v>
      </c>
      <c r="BG149" s="3">
        <v>26659.3</v>
      </c>
      <c r="BH149" s="3">
        <v>0</v>
      </c>
      <c r="BI149" s="3">
        <v>0</v>
      </c>
      <c r="BJ149" s="3">
        <v>0</v>
      </c>
      <c r="BK149" s="3">
        <v>18303.169999999998</v>
      </c>
      <c r="BL149" s="3">
        <v>11.9</v>
      </c>
      <c r="BM149" s="3">
        <v>7105</v>
      </c>
      <c r="BN149" s="3">
        <v>0</v>
      </c>
      <c r="BO149" s="3">
        <v>0</v>
      </c>
      <c r="BP149" s="3">
        <v>1</v>
      </c>
      <c r="BQ149" s="3">
        <v>0</v>
      </c>
      <c r="BR149" s="3">
        <v>4872.49</v>
      </c>
      <c r="BS149" s="3">
        <v>4486</v>
      </c>
      <c r="BT149" s="3">
        <v>0</v>
      </c>
      <c r="BU149" s="3">
        <v>0</v>
      </c>
      <c r="BV149" s="3">
        <v>0</v>
      </c>
      <c r="BW149" s="3">
        <v>1955</v>
      </c>
      <c r="BX149" s="2">
        <v>0</v>
      </c>
      <c r="BY149" s="2">
        <v>0</v>
      </c>
      <c r="BZ149" s="2">
        <v>-62573.179999999993</v>
      </c>
      <c r="CA149" s="2">
        <v>0</v>
      </c>
      <c r="CB149" s="2">
        <v>-1433.08</v>
      </c>
      <c r="CC149" s="2">
        <v>52732.63</v>
      </c>
      <c r="CD149" s="2">
        <v>0</v>
      </c>
    </row>
    <row r="150" spans="1:82" ht="14.4" x14ac:dyDescent="0.3">
      <c r="A150" s="27">
        <v>2361</v>
      </c>
      <c r="B150" s="2" t="str">
        <f>_xlfn.XLOOKUP(A150,'Schools lookup'!A:A,'Schools lookup'!B:B)</f>
        <v>CIP2361</v>
      </c>
      <c r="C150" s="2" t="str">
        <f>_xlfn.XLOOKUP(A150,'Schools lookup'!A:A,'Schools lookup'!C:C)</f>
        <v>Dronfield Stonelow Junior School</v>
      </c>
      <c r="D150" s="3">
        <v>91824.56</v>
      </c>
      <c r="E150" s="3">
        <v>0</v>
      </c>
      <c r="F150" s="3">
        <v>15547.1</v>
      </c>
      <c r="G150" s="3">
        <v>799014.88</v>
      </c>
      <c r="H150" s="3">
        <v>0</v>
      </c>
      <c r="I150" s="3">
        <v>61802.539999999994</v>
      </c>
      <c r="J150" s="3">
        <v>0</v>
      </c>
      <c r="K150" s="3">
        <v>70990</v>
      </c>
      <c r="L150" s="3">
        <v>19102.75</v>
      </c>
      <c r="M150" s="3">
        <v>0</v>
      </c>
      <c r="N150" s="3">
        <v>0</v>
      </c>
      <c r="O150" s="3">
        <v>33812.1</v>
      </c>
      <c r="P150" s="3">
        <v>24224.419999999995</v>
      </c>
      <c r="Q150" s="3">
        <v>27517.690000000002</v>
      </c>
      <c r="R150" s="3">
        <v>0</v>
      </c>
      <c r="S150" s="3">
        <v>8681.65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17406</v>
      </c>
      <c r="Z150" s="3">
        <v>500568.51</v>
      </c>
      <c r="AA150" s="3">
        <v>20918.25</v>
      </c>
      <c r="AB150">
        <v>238377.76000000007</v>
      </c>
      <c r="AC150">
        <v>23288.840000000011</v>
      </c>
      <c r="AD150">
        <v>42568.7</v>
      </c>
      <c r="AE150">
        <v>0</v>
      </c>
      <c r="AF150">
        <v>27410.449999999997</v>
      </c>
      <c r="AG150">
        <v>3894.56</v>
      </c>
      <c r="AH150">
        <v>15953</v>
      </c>
      <c r="AI150">
        <v>10274.5</v>
      </c>
      <c r="AJ150">
        <v>1040.6199999999999</v>
      </c>
      <c r="AK150">
        <v>14764.52</v>
      </c>
      <c r="AL150">
        <v>3360.38</v>
      </c>
      <c r="AM150">
        <v>13126.580000000004</v>
      </c>
      <c r="AN150">
        <v>4057.53</v>
      </c>
      <c r="AO150">
        <v>27400.580000000005</v>
      </c>
      <c r="AP150">
        <v>17589.75</v>
      </c>
      <c r="AQ150">
        <v>880.91999999999973</v>
      </c>
      <c r="AR150">
        <v>36418.81</v>
      </c>
      <c r="AS150">
        <v>2506.62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12596.070000000012</v>
      </c>
      <c r="BB150">
        <v>4274.25</v>
      </c>
      <c r="BC150" s="3">
        <v>14540.97</v>
      </c>
      <c r="BD150" s="3">
        <v>54934.900000000009</v>
      </c>
      <c r="BE150" s="3">
        <v>15130.599999999997</v>
      </c>
      <c r="BF150" s="3">
        <v>24067.420000000002</v>
      </c>
      <c r="BG150" s="3">
        <v>22536.540000000008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5653.75</v>
      </c>
      <c r="BN150" s="3">
        <v>0</v>
      </c>
      <c r="BO150" s="3">
        <v>0</v>
      </c>
      <c r="BP150" s="3">
        <v>1</v>
      </c>
      <c r="BQ150" s="3">
        <v>0</v>
      </c>
      <c r="BR150" s="3">
        <v>0</v>
      </c>
      <c r="BS150" s="3">
        <v>396.47</v>
      </c>
      <c r="BT150" s="3">
        <v>0</v>
      </c>
      <c r="BU150" s="3">
        <v>0</v>
      </c>
      <c r="BV150" s="3">
        <v>0</v>
      </c>
      <c r="BW150" s="3">
        <v>15142.36</v>
      </c>
      <c r="BX150" s="2">
        <v>0</v>
      </c>
      <c r="BY150" s="2">
        <v>0</v>
      </c>
      <c r="BZ150" s="2">
        <v>1894.96</v>
      </c>
      <c r="CA150" s="2">
        <v>5662.02</v>
      </c>
      <c r="CB150" s="2">
        <v>0</v>
      </c>
      <c r="CC150" s="2">
        <v>0</v>
      </c>
      <c r="CD150" s="2">
        <v>0</v>
      </c>
    </row>
    <row r="151" spans="1:82" ht="14.4" x14ac:dyDescent="0.3">
      <c r="A151" s="27">
        <v>2362</v>
      </c>
      <c r="B151" s="2" t="str">
        <f>_xlfn.XLOOKUP(A151,'Schools lookup'!A:A,'Schools lookup'!B:B)</f>
        <v>CIP2362</v>
      </c>
      <c r="C151" s="2" t="str">
        <f>_xlfn.XLOOKUP(A151,'Schools lookup'!A:A,'Schools lookup'!C:C)</f>
        <v>Fairfield Infant and Nursery School</v>
      </c>
      <c r="D151" s="3">
        <v>-137696.01999999999</v>
      </c>
      <c r="E151" s="3">
        <v>178282.37</v>
      </c>
      <c r="F151" s="3">
        <v>25794.34</v>
      </c>
      <c r="G151" s="3">
        <v>1114363.8500000001</v>
      </c>
      <c r="H151" s="3">
        <v>0</v>
      </c>
      <c r="I151" s="3">
        <v>51724.999999999993</v>
      </c>
      <c r="J151" s="3">
        <v>0</v>
      </c>
      <c r="K151" s="3">
        <v>116525.4</v>
      </c>
      <c r="L151" s="3">
        <v>26478.7</v>
      </c>
      <c r="M151" s="3">
        <v>0</v>
      </c>
      <c r="N151" s="3">
        <v>1075</v>
      </c>
      <c r="O151" s="3">
        <v>22756.160000000003</v>
      </c>
      <c r="P151" s="3">
        <v>6432.2999999999993</v>
      </c>
      <c r="Q151" s="3">
        <v>22262.82</v>
      </c>
      <c r="R151" s="3">
        <v>4253.38</v>
      </c>
      <c r="S151" s="3">
        <v>1544</v>
      </c>
      <c r="T151" s="3">
        <v>0</v>
      </c>
      <c r="U151" s="3">
        <v>0</v>
      </c>
      <c r="V151" s="3">
        <v>0</v>
      </c>
      <c r="W151" s="3">
        <v>7870.9</v>
      </c>
      <c r="X151" s="3">
        <v>0</v>
      </c>
      <c r="Y151" s="3">
        <v>41281</v>
      </c>
      <c r="Z151" s="3">
        <v>674876.14999999991</v>
      </c>
      <c r="AA151" s="3">
        <v>19395.870000000003</v>
      </c>
      <c r="AB151">
        <v>328162.94999999984</v>
      </c>
      <c r="AC151">
        <v>15.94</v>
      </c>
      <c r="AD151">
        <v>59618.079999999994</v>
      </c>
      <c r="AE151">
        <v>0</v>
      </c>
      <c r="AF151">
        <v>43984.799999999981</v>
      </c>
      <c r="AG151">
        <v>5359.08</v>
      </c>
      <c r="AH151">
        <v>2309</v>
      </c>
      <c r="AI151">
        <v>12732.07</v>
      </c>
      <c r="AJ151">
        <v>3440.65</v>
      </c>
      <c r="AK151">
        <v>33300.959999999992</v>
      </c>
      <c r="AL151">
        <v>2411.3199999999997</v>
      </c>
      <c r="AM151">
        <v>64042.009999999995</v>
      </c>
      <c r="AN151">
        <v>3674.1</v>
      </c>
      <c r="AO151">
        <v>32815.83</v>
      </c>
      <c r="AP151">
        <v>20209.5</v>
      </c>
      <c r="AQ151">
        <v>4265.4699999999993</v>
      </c>
      <c r="AR151">
        <v>32007.150000000012</v>
      </c>
      <c r="AS151">
        <v>1937.6100000000001</v>
      </c>
      <c r="AT151">
        <v>0</v>
      </c>
      <c r="AU151">
        <v>9779.35</v>
      </c>
      <c r="AV151">
        <v>0</v>
      </c>
      <c r="AW151">
        <v>-9714.68</v>
      </c>
      <c r="AX151">
        <v>0</v>
      </c>
      <c r="AY151">
        <v>0</v>
      </c>
      <c r="AZ151">
        <v>0</v>
      </c>
      <c r="BA151">
        <v>4952.8700000000044</v>
      </c>
      <c r="BB151">
        <v>4220.5</v>
      </c>
      <c r="BC151" s="3">
        <v>645</v>
      </c>
      <c r="BD151" s="3">
        <v>76177.260000000024</v>
      </c>
      <c r="BE151" s="3">
        <v>14818.789999999999</v>
      </c>
      <c r="BF151" s="3">
        <v>14306.449999999999</v>
      </c>
      <c r="BG151" s="3">
        <v>22671.43</v>
      </c>
      <c r="BH151" s="3">
        <v>0</v>
      </c>
      <c r="BI151" s="3">
        <v>0</v>
      </c>
      <c r="BJ151" s="3">
        <v>0</v>
      </c>
      <c r="BK151" s="3">
        <v>0</v>
      </c>
      <c r="BL151" s="3">
        <v>0</v>
      </c>
      <c r="BM151" s="3">
        <v>6108.03</v>
      </c>
      <c r="BN151" s="3">
        <v>0</v>
      </c>
      <c r="BO151" s="3">
        <v>0</v>
      </c>
      <c r="BP151" s="3">
        <v>1</v>
      </c>
      <c r="BQ151" s="3">
        <v>0</v>
      </c>
      <c r="BR151" s="3">
        <v>1226.5899999999999</v>
      </c>
      <c r="BS151" s="3">
        <v>70</v>
      </c>
      <c r="BT151" s="3">
        <v>0</v>
      </c>
      <c r="BU151" s="3">
        <v>0</v>
      </c>
      <c r="BV151" s="3">
        <v>0</v>
      </c>
      <c r="BW151" s="3">
        <v>9745.5300000000007</v>
      </c>
      <c r="BX151" s="2">
        <v>0</v>
      </c>
      <c r="BY151" s="2">
        <v>0</v>
      </c>
      <c r="BZ151" s="2">
        <v>-211413.91999999998</v>
      </c>
      <c r="CA151" s="2">
        <v>20860.25</v>
      </c>
      <c r="CB151" s="2">
        <v>0</v>
      </c>
      <c r="CC151" s="2">
        <v>186153.27</v>
      </c>
      <c r="CD151" s="2">
        <v>0</v>
      </c>
    </row>
    <row r="152" spans="1:82" ht="14.4" x14ac:dyDescent="0.3">
      <c r="A152" s="27">
        <v>2368</v>
      </c>
      <c r="B152" s="2" t="str">
        <f>_xlfn.XLOOKUP(A152,'Schools lookup'!A:A,'Schools lookup'!B:B)</f>
        <v>CIP2368</v>
      </c>
      <c r="C152" s="2" t="str">
        <f>_xlfn.XLOOKUP(A152,'Schools lookup'!A:A,'Schools lookup'!C:C)</f>
        <v>Willington Primary School</v>
      </c>
      <c r="D152" s="3">
        <v>4405.58</v>
      </c>
      <c r="E152" s="3">
        <v>-1865.7400000000002</v>
      </c>
      <c r="F152" s="3">
        <v>19907.52</v>
      </c>
      <c r="G152" s="3">
        <v>1031489.32</v>
      </c>
      <c r="H152" s="3">
        <v>0</v>
      </c>
      <c r="I152" s="3">
        <v>75643.950000000012</v>
      </c>
      <c r="J152" s="3">
        <v>0</v>
      </c>
      <c r="K152" s="3">
        <v>73351.290000000008</v>
      </c>
      <c r="L152" s="3">
        <v>21187.25</v>
      </c>
      <c r="M152" s="3">
        <v>500</v>
      </c>
      <c r="N152" s="3">
        <v>0</v>
      </c>
      <c r="O152" s="3">
        <v>17455.830000000002</v>
      </c>
      <c r="P152" s="3">
        <v>25541.460000000003</v>
      </c>
      <c r="Q152" s="3">
        <v>3352.83</v>
      </c>
      <c r="R152" s="3">
        <v>1374.17</v>
      </c>
      <c r="S152" s="3">
        <v>11756.999999999993</v>
      </c>
      <c r="T152" s="3">
        <v>0</v>
      </c>
      <c r="U152" s="3">
        <v>0</v>
      </c>
      <c r="V152" s="3">
        <v>0</v>
      </c>
      <c r="W152" s="3">
        <v>4746</v>
      </c>
      <c r="X152" s="3">
        <v>0</v>
      </c>
      <c r="Y152" s="3">
        <v>50531</v>
      </c>
      <c r="Z152" s="3">
        <v>623203.70999999985</v>
      </c>
      <c r="AA152" s="3">
        <v>3759.1400000000012</v>
      </c>
      <c r="AB152">
        <v>218344.50000000009</v>
      </c>
      <c r="AC152">
        <v>0</v>
      </c>
      <c r="AD152">
        <v>54968.05999999999</v>
      </c>
      <c r="AE152">
        <v>0</v>
      </c>
      <c r="AF152">
        <v>26127.820000000007</v>
      </c>
      <c r="AG152">
        <v>4775.5500000000011</v>
      </c>
      <c r="AH152">
        <v>2913.5</v>
      </c>
      <c r="AI152">
        <v>13714.11</v>
      </c>
      <c r="AJ152">
        <v>2967.7200000000003</v>
      </c>
      <c r="AK152">
        <v>13248.600000000002</v>
      </c>
      <c r="AL152">
        <v>3663.2999999999997</v>
      </c>
      <c r="AM152">
        <v>49155.570000000014</v>
      </c>
      <c r="AN152">
        <v>4202.8899999999994</v>
      </c>
      <c r="AO152">
        <v>30012.960000000003</v>
      </c>
      <c r="AP152">
        <v>15968</v>
      </c>
      <c r="AQ152">
        <v>3432.9599999999991</v>
      </c>
      <c r="AR152">
        <v>62130.579999999922</v>
      </c>
      <c r="AS152">
        <v>2256.9499999999998</v>
      </c>
      <c r="AT152">
        <v>0</v>
      </c>
      <c r="AU152">
        <v>0</v>
      </c>
      <c r="AV152">
        <v>0</v>
      </c>
      <c r="AW152">
        <v>144</v>
      </c>
      <c r="AX152">
        <v>0</v>
      </c>
      <c r="AY152">
        <v>0</v>
      </c>
      <c r="AZ152">
        <v>0</v>
      </c>
      <c r="BA152">
        <v>11987.599999999999</v>
      </c>
      <c r="BB152">
        <v>6362.5</v>
      </c>
      <c r="BC152" s="3">
        <v>10312.370000000001</v>
      </c>
      <c r="BD152" s="3">
        <v>83024.949999999968</v>
      </c>
      <c r="BE152" s="3">
        <v>39464.839999999997</v>
      </c>
      <c r="BF152" s="3">
        <v>35813.630000000005</v>
      </c>
      <c r="BG152" s="3">
        <v>28928.660000000022</v>
      </c>
      <c r="BH152" s="3">
        <v>0</v>
      </c>
      <c r="BI152" s="3">
        <v>0</v>
      </c>
      <c r="BJ152" s="3">
        <v>0</v>
      </c>
      <c r="BK152" s="3">
        <v>0</v>
      </c>
      <c r="BL152" s="3">
        <v>4010.32</v>
      </c>
      <c r="BM152" s="3">
        <v>6385</v>
      </c>
      <c r="BN152" s="3">
        <v>0</v>
      </c>
      <c r="BO152" s="3">
        <v>0</v>
      </c>
      <c r="BP152" s="3">
        <v>1</v>
      </c>
      <c r="BQ152" s="3">
        <v>0</v>
      </c>
      <c r="BR152" s="3">
        <v>26539.1</v>
      </c>
      <c r="BS152" s="3">
        <v>0</v>
      </c>
      <c r="BT152" s="3">
        <v>0</v>
      </c>
      <c r="BU152" s="3">
        <v>0</v>
      </c>
      <c r="BV152" s="3">
        <v>0</v>
      </c>
      <c r="BW152" s="3">
        <v>2142.2600000000002</v>
      </c>
      <c r="BX152" s="2">
        <v>0</v>
      </c>
      <c r="BY152" s="2">
        <v>0</v>
      </c>
      <c r="BZ152" s="2">
        <v>-34294.79</v>
      </c>
      <c r="CA152" s="2">
        <v>0</v>
      </c>
      <c r="CB152" s="2">
        <v>-2388.84</v>
      </c>
      <c r="CC152" s="2">
        <v>-1130.0600000000004</v>
      </c>
      <c r="CD152" s="2">
        <v>0</v>
      </c>
    </row>
    <row r="153" spans="1:82" ht="14.4" x14ac:dyDescent="0.3">
      <c r="A153" s="27">
        <v>2372</v>
      </c>
      <c r="B153" s="2" t="str">
        <f>_xlfn.XLOOKUP(A153,'Schools lookup'!A:A,'Schools lookup'!B:B)</f>
        <v>CIP2372</v>
      </c>
      <c r="C153" s="2" t="str">
        <f>_xlfn.XLOOKUP(A153,'Schools lookup'!A:A,'Schools lookup'!C:C)</f>
        <v>Norbriggs Primary School</v>
      </c>
      <c r="D153" s="3">
        <v>124599.88</v>
      </c>
      <c r="E153" s="3">
        <v>-32178.670000000002</v>
      </c>
      <c r="F153" s="3">
        <v>738.78</v>
      </c>
      <c r="G153" s="3">
        <v>1139476.72</v>
      </c>
      <c r="H153" s="3">
        <v>0</v>
      </c>
      <c r="I153" s="3">
        <v>58514.319999999992</v>
      </c>
      <c r="J153" s="3">
        <v>0</v>
      </c>
      <c r="K153" s="3">
        <v>147388.20000000001</v>
      </c>
      <c r="L153" s="3">
        <v>27556.61</v>
      </c>
      <c r="M153" s="3">
        <v>0</v>
      </c>
      <c r="N153" s="3">
        <v>600</v>
      </c>
      <c r="O153" s="3">
        <v>17549.390000000003</v>
      </c>
      <c r="P153" s="3">
        <v>16194.86</v>
      </c>
      <c r="Q153" s="3">
        <v>1207.3499999999999</v>
      </c>
      <c r="R153" s="3">
        <v>0</v>
      </c>
      <c r="S153" s="3">
        <v>8740.5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37153</v>
      </c>
      <c r="Z153" s="3">
        <v>636452.56999999995</v>
      </c>
      <c r="AA153" s="3">
        <v>6743.3999999999978</v>
      </c>
      <c r="AB153">
        <v>391288.74999999994</v>
      </c>
      <c r="AC153">
        <v>59979.430000000008</v>
      </c>
      <c r="AD153">
        <v>61185.959999999992</v>
      </c>
      <c r="AE153">
        <v>0</v>
      </c>
      <c r="AF153">
        <v>11195.960000000001</v>
      </c>
      <c r="AG153">
        <v>6449.4500000000007</v>
      </c>
      <c r="AH153">
        <v>2391</v>
      </c>
      <c r="AI153">
        <v>14342.060000000001</v>
      </c>
      <c r="AJ153">
        <v>1250.25</v>
      </c>
      <c r="AK153">
        <v>23131.99</v>
      </c>
      <c r="AL153">
        <v>3740</v>
      </c>
      <c r="AM153">
        <v>1410.1300000000003</v>
      </c>
      <c r="AN153">
        <v>4089.76</v>
      </c>
      <c r="AO153">
        <v>32389.500000000004</v>
      </c>
      <c r="AP153">
        <v>17714.5</v>
      </c>
      <c r="AQ153">
        <v>7266.1799999999994</v>
      </c>
      <c r="AR153">
        <v>45080.000000000015</v>
      </c>
      <c r="AS153">
        <v>6374.99</v>
      </c>
      <c r="AT153">
        <v>0</v>
      </c>
      <c r="AU153">
        <v>15701.289999999999</v>
      </c>
      <c r="AV153">
        <v>0</v>
      </c>
      <c r="AW153">
        <v>7691.67</v>
      </c>
      <c r="AX153">
        <v>3850</v>
      </c>
      <c r="AY153">
        <v>0</v>
      </c>
      <c r="AZ153">
        <v>0</v>
      </c>
      <c r="BA153">
        <v>3826.8300000000063</v>
      </c>
      <c r="BB153">
        <v>5135.25</v>
      </c>
      <c r="BC153" s="3">
        <v>6227.0599999999995</v>
      </c>
      <c r="BD153" s="3">
        <v>68341.350000000035</v>
      </c>
      <c r="BE153" s="3">
        <v>6457.12</v>
      </c>
      <c r="BF153" s="3">
        <v>10627.84</v>
      </c>
      <c r="BG153" s="3">
        <v>20455.690000000002</v>
      </c>
      <c r="BH153" s="3">
        <v>0</v>
      </c>
      <c r="BI153" s="3">
        <v>0</v>
      </c>
      <c r="BJ153" s="3">
        <v>0</v>
      </c>
      <c r="BK153" s="3">
        <v>3019.8799999999992</v>
      </c>
      <c r="BL153" s="3">
        <v>0</v>
      </c>
      <c r="BM153" s="3">
        <v>6022.75</v>
      </c>
      <c r="BN153" s="3">
        <v>0</v>
      </c>
      <c r="BO153" s="3">
        <v>0</v>
      </c>
      <c r="BP153" s="3">
        <v>1</v>
      </c>
      <c r="BQ153" s="3">
        <v>0</v>
      </c>
      <c r="BR153" s="3">
        <v>0</v>
      </c>
      <c r="BS153" s="3">
        <v>0</v>
      </c>
      <c r="BT153" s="3">
        <v>5683.6</v>
      </c>
      <c r="BU153" s="3">
        <v>0</v>
      </c>
      <c r="BV153" s="3">
        <v>0</v>
      </c>
      <c r="BW153" s="3">
        <v>0</v>
      </c>
      <c r="BX153" s="2">
        <v>0</v>
      </c>
      <c r="BY153" s="2">
        <v>0</v>
      </c>
      <c r="BZ153" s="2">
        <v>98190.85</v>
      </c>
      <c r="CA153" s="2">
        <v>1077.93</v>
      </c>
      <c r="CB153" s="2">
        <v>0</v>
      </c>
      <c r="CC153" s="2">
        <v>-35198.550000000003</v>
      </c>
      <c r="CD153" s="2">
        <v>0</v>
      </c>
    </row>
    <row r="154" spans="1:82" ht="14.4" x14ac:dyDescent="0.3">
      <c r="A154" s="27">
        <v>2373</v>
      </c>
      <c r="B154" s="2" t="str">
        <f>_xlfn.XLOOKUP(A154,'Schools lookup'!A:A,'Schools lookup'!B:B)</f>
        <v>CIP2373</v>
      </c>
      <c r="C154" s="2" t="str">
        <f>_xlfn.XLOOKUP(A154,'Schools lookup'!A:A,'Schools lookup'!C:C)</f>
        <v>Simmondley Primary School</v>
      </c>
      <c r="D154" s="3">
        <v>68281.51999999999</v>
      </c>
      <c r="E154" s="3">
        <v>51268.27</v>
      </c>
      <c r="F154" s="3">
        <v>16285.88</v>
      </c>
      <c r="G154" s="3">
        <v>1503068.99</v>
      </c>
      <c r="H154" s="3">
        <v>0</v>
      </c>
      <c r="I154" s="3">
        <v>62271.81</v>
      </c>
      <c r="J154" s="3">
        <v>0</v>
      </c>
      <c r="K154" s="3">
        <v>46170</v>
      </c>
      <c r="L154" s="3">
        <v>31111.129999999997</v>
      </c>
      <c r="M154" s="3">
        <v>0</v>
      </c>
      <c r="N154" s="3">
        <v>5530</v>
      </c>
      <c r="O154" s="3">
        <v>24913.700000000008</v>
      </c>
      <c r="P154" s="3">
        <v>30475.979999999992</v>
      </c>
      <c r="Q154" s="3">
        <v>13335.42</v>
      </c>
      <c r="R154" s="3">
        <v>0</v>
      </c>
      <c r="S154" s="3">
        <v>18670.78</v>
      </c>
      <c r="T154" s="3">
        <v>0</v>
      </c>
      <c r="U154" s="3">
        <v>0</v>
      </c>
      <c r="V154" s="3">
        <v>0</v>
      </c>
      <c r="W154" s="3">
        <v>67415.53</v>
      </c>
      <c r="X154" s="3">
        <v>0</v>
      </c>
      <c r="Y154" s="3">
        <v>66443</v>
      </c>
      <c r="Z154" s="3">
        <v>801798.07</v>
      </c>
      <c r="AA154" s="3">
        <v>17889.380000000005</v>
      </c>
      <c r="AB154">
        <v>381207.19000000006</v>
      </c>
      <c r="AC154">
        <v>62498.720000000001</v>
      </c>
      <c r="AD154">
        <v>79754.399999999994</v>
      </c>
      <c r="AE154">
        <v>976.84999999999991</v>
      </c>
      <c r="AF154">
        <v>31666.010000000006</v>
      </c>
      <c r="AG154">
        <v>7772.7099999999991</v>
      </c>
      <c r="AH154">
        <v>4233.28</v>
      </c>
      <c r="AI154">
        <v>16917.95</v>
      </c>
      <c r="AJ154">
        <v>4379.46</v>
      </c>
      <c r="AK154">
        <v>10376.73</v>
      </c>
      <c r="AL154">
        <v>3417.8</v>
      </c>
      <c r="AM154">
        <v>4533.79</v>
      </c>
      <c r="AN154">
        <v>5976.24</v>
      </c>
      <c r="AO154">
        <v>31141.52</v>
      </c>
      <c r="AP154">
        <v>27694.5</v>
      </c>
      <c r="AQ154">
        <v>5286.2</v>
      </c>
      <c r="AR154">
        <v>48635.070000000007</v>
      </c>
      <c r="AS154">
        <v>3304.15</v>
      </c>
      <c r="AT154">
        <v>0</v>
      </c>
      <c r="AU154">
        <v>3311</v>
      </c>
      <c r="AV154">
        <v>0</v>
      </c>
      <c r="AW154">
        <v>3874.85</v>
      </c>
      <c r="AX154">
        <v>302</v>
      </c>
      <c r="AY154">
        <v>1980</v>
      </c>
      <c r="AZ154">
        <v>0</v>
      </c>
      <c r="BA154">
        <v>18397.520000000015</v>
      </c>
      <c r="BB154">
        <v>9471</v>
      </c>
      <c r="BC154" s="3">
        <v>10471.799999999999</v>
      </c>
      <c r="BD154" s="3">
        <v>93093.799999999988</v>
      </c>
      <c r="BE154" s="3">
        <v>35903.679999999993</v>
      </c>
      <c r="BF154" s="3">
        <v>11331</v>
      </c>
      <c r="BG154" s="3">
        <v>25839</v>
      </c>
      <c r="BH154" s="3">
        <v>0</v>
      </c>
      <c r="BI154" s="3">
        <v>0</v>
      </c>
      <c r="BJ154" s="3">
        <v>0</v>
      </c>
      <c r="BK154" s="3">
        <v>40458.26999999999</v>
      </c>
      <c r="BL154" s="3">
        <v>5621.42</v>
      </c>
      <c r="BM154" s="3">
        <v>7408.75</v>
      </c>
      <c r="BN154" s="3">
        <v>0</v>
      </c>
      <c r="BO154" s="3">
        <v>0</v>
      </c>
      <c r="BP154" s="3">
        <v>1</v>
      </c>
      <c r="BQ154" s="3">
        <v>0</v>
      </c>
      <c r="BR154" s="3">
        <v>1344.98</v>
      </c>
      <c r="BS154" s="3">
        <v>2959.57</v>
      </c>
      <c r="BT154" s="3">
        <v>0</v>
      </c>
      <c r="BU154" s="3">
        <v>0</v>
      </c>
      <c r="BV154" s="3">
        <v>0</v>
      </c>
      <c r="BW154" s="3">
        <v>1599.98</v>
      </c>
      <c r="BX154" s="2">
        <v>0</v>
      </c>
      <c r="BY154" s="2">
        <v>0</v>
      </c>
      <c r="BZ154" s="2">
        <v>106836.65999999999</v>
      </c>
      <c r="CA154" s="2">
        <v>17790.099999999999</v>
      </c>
      <c r="CB154" s="2">
        <v>0</v>
      </c>
      <c r="CC154" s="2">
        <v>72604.11</v>
      </c>
      <c r="CD154" s="2">
        <v>0</v>
      </c>
    </row>
    <row r="155" spans="1:82" ht="14.4" x14ac:dyDescent="0.3">
      <c r="A155" s="27">
        <v>2375</v>
      </c>
      <c r="B155" s="2" t="str">
        <f>_xlfn.XLOOKUP(A155,'Schools lookup'!A:A,'Schools lookup'!B:B)</f>
        <v>CIP2375</v>
      </c>
      <c r="C155" s="2" t="str">
        <f>_xlfn.XLOOKUP(A155,'Schools lookup'!A:A,'Schools lookup'!C:C)</f>
        <v>Larklands Infant School</v>
      </c>
      <c r="D155" s="3">
        <v>218685.57</v>
      </c>
      <c r="E155" s="3">
        <v>720</v>
      </c>
      <c r="F155" s="3">
        <v>41163.58</v>
      </c>
      <c r="G155" s="3">
        <v>936570.31</v>
      </c>
      <c r="H155" s="3">
        <v>0</v>
      </c>
      <c r="I155" s="3">
        <v>72878.940000000017</v>
      </c>
      <c r="J155" s="3">
        <v>0</v>
      </c>
      <c r="K155" s="3">
        <v>70507.199999999997</v>
      </c>
      <c r="L155" s="3">
        <v>19909.73</v>
      </c>
      <c r="M155" s="3">
        <v>0</v>
      </c>
      <c r="N155" s="3">
        <v>0</v>
      </c>
      <c r="O155" s="3">
        <v>17514.990000000002</v>
      </c>
      <c r="P155" s="3">
        <v>2835.7999999999997</v>
      </c>
      <c r="Q155" s="3">
        <v>15557.390000000001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47450</v>
      </c>
      <c r="Z155" s="3">
        <v>529415.67999999993</v>
      </c>
      <c r="AA155" s="3">
        <v>19324.819999999996</v>
      </c>
      <c r="AB155">
        <v>268917.12</v>
      </c>
      <c r="AC155">
        <v>0</v>
      </c>
      <c r="AD155">
        <v>65488.999999999971</v>
      </c>
      <c r="AE155">
        <v>0</v>
      </c>
      <c r="AF155">
        <v>29944.53000000001</v>
      </c>
      <c r="AG155">
        <v>4359.2299999999996</v>
      </c>
      <c r="AH155">
        <v>1971</v>
      </c>
      <c r="AI155">
        <v>11453.99</v>
      </c>
      <c r="AJ155">
        <v>3344.6499999999996</v>
      </c>
      <c r="AK155">
        <v>15075.189999999999</v>
      </c>
      <c r="AL155">
        <v>8410.6499999999978</v>
      </c>
      <c r="AM155">
        <v>77486.69</v>
      </c>
      <c r="AN155">
        <v>3037.9300000000003</v>
      </c>
      <c r="AO155">
        <v>16094.889999999998</v>
      </c>
      <c r="AP155">
        <v>18837.25</v>
      </c>
      <c r="AQ155">
        <v>2251.2400000000002</v>
      </c>
      <c r="AR155">
        <v>22803.370000000021</v>
      </c>
      <c r="AS155">
        <v>2989.47</v>
      </c>
      <c r="AT155">
        <v>0</v>
      </c>
      <c r="AU155">
        <v>10747.56</v>
      </c>
      <c r="AV155">
        <v>0</v>
      </c>
      <c r="AW155">
        <v>347.48</v>
      </c>
      <c r="AX155">
        <v>0</v>
      </c>
      <c r="AY155">
        <v>2271</v>
      </c>
      <c r="AZ155">
        <v>0</v>
      </c>
      <c r="BA155">
        <v>2784.13</v>
      </c>
      <c r="BB155">
        <v>3841</v>
      </c>
      <c r="BC155" s="3">
        <v>74.460000000000008</v>
      </c>
      <c r="BD155" s="3">
        <v>68628.400000000009</v>
      </c>
      <c r="BE155" s="3">
        <v>10943.92</v>
      </c>
      <c r="BF155" s="3">
        <v>6899.59</v>
      </c>
      <c r="BG155" s="3">
        <v>18688.940000000002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5811.25</v>
      </c>
      <c r="BN155" s="3">
        <v>0</v>
      </c>
      <c r="BO155" s="3">
        <v>0</v>
      </c>
      <c r="BP155" s="3">
        <v>1</v>
      </c>
      <c r="BQ155" s="3">
        <v>0</v>
      </c>
      <c r="BR155" s="3">
        <v>1051.33</v>
      </c>
      <c r="BS155" s="3">
        <v>0</v>
      </c>
      <c r="BT155" s="3">
        <v>0</v>
      </c>
      <c r="BU155" s="3">
        <v>0</v>
      </c>
      <c r="BV155" s="3">
        <v>0</v>
      </c>
      <c r="BW155" s="3">
        <v>2705</v>
      </c>
      <c r="BX155" s="2">
        <v>0</v>
      </c>
      <c r="BY155" s="2">
        <v>0</v>
      </c>
      <c r="BZ155" s="2">
        <v>175476.75</v>
      </c>
      <c r="CA155" s="2">
        <v>43218.5</v>
      </c>
      <c r="CB155" s="2">
        <v>0</v>
      </c>
      <c r="CC155" s="2">
        <v>720</v>
      </c>
      <c r="CD155" s="2">
        <v>0</v>
      </c>
    </row>
    <row r="156" spans="1:82" ht="14.4" x14ac:dyDescent="0.3">
      <c r="A156" s="27">
        <v>2377</v>
      </c>
      <c r="B156" s="2" t="str">
        <f>_xlfn.XLOOKUP(A156,'Schools lookup'!A:A,'Schools lookup'!B:B)</f>
        <v>CIP2377</v>
      </c>
      <c r="C156" s="2" t="str">
        <f>_xlfn.XLOOKUP(A156,'Schools lookup'!A:A,'Schools lookup'!C:C)</f>
        <v>Lons Infant School</v>
      </c>
      <c r="D156" s="3">
        <v>-1542.71</v>
      </c>
      <c r="E156" s="3">
        <v>0</v>
      </c>
      <c r="F156" s="3">
        <v>14646.38</v>
      </c>
      <c r="G156" s="3">
        <v>466163.20000000001</v>
      </c>
      <c r="H156" s="3">
        <v>0</v>
      </c>
      <c r="I156" s="3">
        <v>86970.87</v>
      </c>
      <c r="J156" s="3">
        <v>0</v>
      </c>
      <c r="K156" s="3">
        <v>24770</v>
      </c>
      <c r="L156" s="3">
        <v>12243.75</v>
      </c>
      <c r="M156" s="3">
        <v>0</v>
      </c>
      <c r="N156" s="3">
        <v>110</v>
      </c>
      <c r="O156" s="3">
        <v>2985.53</v>
      </c>
      <c r="P156" s="3">
        <v>104.15</v>
      </c>
      <c r="Q156" s="3">
        <v>6085.4599999999991</v>
      </c>
      <c r="R156" s="3">
        <v>4227.4799999999996</v>
      </c>
      <c r="S156" s="3">
        <v>1514.99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34880</v>
      </c>
      <c r="Z156" s="3">
        <v>244971.79999999996</v>
      </c>
      <c r="AA156" s="3">
        <v>0</v>
      </c>
      <c r="AB156">
        <v>162444.79999999999</v>
      </c>
      <c r="AC156">
        <v>0</v>
      </c>
      <c r="AD156">
        <v>31436.340000000004</v>
      </c>
      <c r="AE156">
        <v>0</v>
      </c>
      <c r="AF156">
        <v>9461.5300000000007</v>
      </c>
      <c r="AG156">
        <v>2278.29</v>
      </c>
      <c r="AH156">
        <v>1675</v>
      </c>
      <c r="AI156">
        <v>5889.74</v>
      </c>
      <c r="AJ156">
        <v>1272.0899999999999</v>
      </c>
      <c r="AK156">
        <v>21061.609999999997</v>
      </c>
      <c r="AL156">
        <v>5505.2000000000025</v>
      </c>
      <c r="AM156">
        <v>27300.670000000006</v>
      </c>
      <c r="AN156">
        <v>2347.9300000000003</v>
      </c>
      <c r="AO156">
        <v>15705.599999999999</v>
      </c>
      <c r="AP156">
        <v>7859.25</v>
      </c>
      <c r="AQ156">
        <v>2350.84</v>
      </c>
      <c r="AR156">
        <v>14631.599999999995</v>
      </c>
      <c r="AS156">
        <v>1862</v>
      </c>
      <c r="AT156">
        <v>0</v>
      </c>
      <c r="AU156">
        <v>4081.24</v>
      </c>
      <c r="AV156">
        <v>0</v>
      </c>
      <c r="AW156">
        <v>0</v>
      </c>
      <c r="AX156">
        <v>3800</v>
      </c>
      <c r="AY156">
        <v>1632</v>
      </c>
      <c r="AZ156">
        <v>0</v>
      </c>
      <c r="BA156">
        <v>6158.9900000000007</v>
      </c>
      <c r="BB156">
        <v>2152.5</v>
      </c>
      <c r="BC156" s="3">
        <v>2000</v>
      </c>
      <c r="BD156" s="3">
        <v>35583.609999999993</v>
      </c>
      <c r="BE156" s="3">
        <v>15658.670000000006</v>
      </c>
      <c r="BF156" s="3">
        <v>28967.279999999999</v>
      </c>
      <c r="BG156" s="3">
        <v>11657.179999999998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4877.5</v>
      </c>
      <c r="BN156" s="3">
        <v>0</v>
      </c>
      <c r="BO156" s="3">
        <v>0</v>
      </c>
      <c r="BP156" s="3">
        <v>1</v>
      </c>
      <c r="BQ156" s="3">
        <v>0</v>
      </c>
      <c r="BR156" s="3">
        <v>0</v>
      </c>
      <c r="BS156" s="3">
        <v>2022.72</v>
      </c>
      <c r="BT156" s="3">
        <v>0</v>
      </c>
      <c r="BU156" s="3">
        <v>0</v>
      </c>
      <c r="BV156" s="3">
        <v>0</v>
      </c>
      <c r="BW156" s="3">
        <v>3983.13</v>
      </c>
      <c r="BX156" s="2">
        <v>0</v>
      </c>
      <c r="BY156" s="2">
        <v>0</v>
      </c>
      <c r="BZ156" s="2">
        <v>-31233.03</v>
      </c>
      <c r="CA156" s="2">
        <v>13518.03</v>
      </c>
      <c r="CB156" s="2">
        <v>0</v>
      </c>
      <c r="CC156" s="2">
        <v>0</v>
      </c>
      <c r="CD156" s="2">
        <v>0</v>
      </c>
    </row>
    <row r="157" spans="1:82" ht="14.4" x14ac:dyDescent="0.3">
      <c r="A157" s="27">
        <v>2511</v>
      </c>
      <c r="B157" s="2" t="str">
        <f>_xlfn.XLOOKUP(A157,'Schools lookup'!A:A,'Schools lookup'!B:B)</f>
        <v>CIP2511</v>
      </c>
      <c r="C157" s="2" t="str">
        <f>_xlfn.XLOOKUP(A157,'Schools lookup'!A:A,'Schools lookup'!C:C)</f>
        <v>Heage Primary School</v>
      </c>
      <c r="D157" s="3">
        <v>-7869.4500000000007</v>
      </c>
      <c r="E157" s="3">
        <v>21092.49</v>
      </c>
      <c r="F157" s="3">
        <v>18719.8</v>
      </c>
      <c r="G157" s="3">
        <v>948183.04999999993</v>
      </c>
      <c r="H157" s="3">
        <v>0</v>
      </c>
      <c r="I157" s="3">
        <v>101251.45999999999</v>
      </c>
      <c r="J157" s="3">
        <v>0</v>
      </c>
      <c r="K157" s="3">
        <v>40575</v>
      </c>
      <c r="L157" s="3">
        <v>22192.18</v>
      </c>
      <c r="M157" s="3">
        <v>31494</v>
      </c>
      <c r="N157" s="3">
        <v>2354.9499999999998</v>
      </c>
      <c r="O157" s="3">
        <v>5947.2400000000016</v>
      </c>
      <c r="P157" s="3">
        <v>24693.679999999997</v>
      </c>
      <c r="Q157" s="3">
        <v>5601.37</v>
      </c>
      <c r="R157" s="3">
        <v>7738.27</v>
      </c>
      <c r="S157" s="3">
        <v>0</v>
      </c>
      <c r="T157" s="3">
        <v>0</v>
      </c>
      <c r="U157" s="3">
        <v>0</v>
      </c>
      <c r="V157" s="3">
        <v>0</v>
      </c>
      <c r="W157" s="3">
        <v>49200</v>
      </c>
      <c r="X157" s="3">
        <v>0</v>
      </c>
      <c r="Y157" s="3">
        <v>47179</v>
      </c>
      <c r="Z157" s="3">
        <v>574940.67000000004</v>
      </c>
      <c r="AA157" s="3">
        <v>0</v>
      </c>
      <c r="AB157">
        <v>232475.43999999994</v>
      </c>
      <c r="AC157">
        <v>0</v>
      </c>
      <c r="AD157">
        <v>59862.25</v>
      </c>
      <c r="AE157">
        <v>0</v>
      </c>
      <c r="AF157">
        <v>19787.600000000002</v>
      </c>
      <c r="AG157">
        <v>4861.78</v>
      </c>
      <c r="AH157">
        <v>1886</v>
      </c>
      <c r="AI157">
        <v>10376.69</v>
      </c>
      <c r="AJ157">
        <v>4317.8099999999995</v>
      </c>
      <c r="AK157">
        <v>20330.96</v>
      </c>
      <c r="AL157">
        <v>5097.7299999999996</v>
      </c>
      <c r="AM157">
        <v>40724.449999999997</v>
      </c>
      <c r="AN157">
        <v>2514.34</v>
      </c>
      <c r="AO157">
        <v>27462.090000000004</v>
      </c>
      <c r="AP157">
        <v>17839.25</v>
      </c>
      <c r="AQ157">
        <v>2072.87</v>
      </c>
      <c r="AR157">
        <v>21039.090000000037</v>
      </c>
      <c r="AS157">
        <v>3449.5199999999995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4302.8999999999996</v>
      </c>
      <c r="AZ157">
        <v>0</v>
      </c>
      <c r="BA157">
        <v>17393.230000000003</v>
      </c>
      <c r="BB157">
        <v>5504.25</v>
      </c>
      <c r="BC157" s="3">
        <v>5062</v>
      </c>
      <c r="BD157" s="3">
        <v>72711.40999999996</v>
      </c>
      <c r="BE157" s="3">
        <v>28556.630000000005</v>
      </c>
      <c r="BF157" s="3">
        <v>32265.550000000003</v>
      </c>
      <c r="BG157" s="3">
        <v>18244.400000000001</v>
      </c>
      <c r="BH157" s="3">
        <v>0</v>
      </c>
      <c r="BI157" s="3">
        <v>0</v>
      </c>
      <c r="BJ157" s="3">
        <v>0</v>
      </c>
      <c r="BK157" s="3">
        <v>38744.519999999997</v>
      </c>
      <c r="BL157" s="3">
        <v>0</v>
      </c>
      <c r="BM157" s="3">
        <v>5946.25</v>
      </c>
      <c r="BN157" s="3">
        <v>0</v>
      </c>
      <c r="BO157" s="3">
        <v>0</v>
      </c>
      <c r="BP157" s="3">
        <v>1</v>
      </c>
      <c r="BQ157" s="3">
        <v>0</v>
      </c>
      <c r="BR157" s="3">
        <v>9582.4699999999993</v>
      </c>
      <c r="BS157" s="3">
        <v>0</v>
      </c>
      <c r="BT157" s="3">
        <v>0</v>
      </c>
      <c r="BU157" s="3">
        <v>0</v>
      </c>
      <c r="BV157" s="3">
        <v>0</v>
      </c>
      <c r="BW157" s="3">
        <v>3480</v>
      </c>
      <c r="BX157" s="2">
        <v>0</v>
      </c>
      <c r="BY157" s="2">
        <v>0</v>
      </c>
      <c r="BZ157" s="2">
        <v>-3738.1600000000071</v>
      </c>
      <c r="CA157" s="2">
        <v>11603.58</v>
      </c>
      <c r="CB157" s="2">
        <v>0</v>
      </c>
      <c r="CC157" s="2">
        <v>31547.970000000008</v>
      </c>
      <c r="CD157" s="2">
        <v>0</v>
      </c>
    </row>
    <row r="158" spans="1:82" ht="14.4" x14ac:dyDescent="0.3">
      <c r="A158" s="27">
        <v>2618</v>
      </c>
      <c r="B158" s="2" t="str">
        <f>_xlfn.XLOOKUP(A158,'Schools lookup'!A:A,'Schools lookup'!B:B)</f>
        <v>CIP2618</v>
      </c>
      <c r="C158" s="2" t="str">
        <f>_xlfn.XLOOKUP(A158,'Schools lookup'!A:A,'Schools lookup'!C:C)</f>
        <v>Stenson Fields Primary Community School</v>
      </c>
      <c r="D158" s="3">
        <v>-212048.95</v>
      </c>
      <c r="E158" s="3">
        <v>76265.600000000006</v>
      </c>
      <c r="F158" s="3">
        <v>17172.740000000002</v>
      </c>
      <c r="G158" s="3">
        <v>1901218.72</v>
      </c>
      <c r="H158" s="3">
        <v>0</v>
      </c>
      <c r="I158" s="3">
        <v>127537.20999999999</v>
      </c>
      <c r="J158" s="3">
        <v>0</v>
      </c>
      <c r="K158" s="3">
        <v>131650.20000000001</v>
      </c>
      <c r="L158" s="3">
        <v>40134.5</v>
      </c>
      <c r="M158" s="3">
        <v>0</v>
      </c>
      <c r="N158" s="3">
        <v>5910.4500000000007</v>
      </c>
      <c r="O158" s="3">
        <v>8601.61</v>
      </c>
      <c r="P158" s="3">
        <v>42082.849999999991</v>
      </c>
      <c r="Q158" s="3">
        <v>3655.8599999999997</v>
      </c>
      <c r="R158" s="3">
        <v>2479.59</v>
      </c>
      <c r="S158" s="3">
        <v>16165.720000000001</v>
      </c>
      <c r="T158" s="3">
        <v>0</v>
      </c>
      <c r="U158" s="3">
        <v>0</v>
      </c>
      <c r="V158" s="3">
        <v>0</v>
      </c>
      <c r="W158" s="3">
        <v>67805.400000000009</v>
      </c>
      <c r="X158" s="3">
        <v>0</v>
      </c>
      <c r="Y158" s="3">
        <v>73374</v>
      </c>
      <c r="Z158" s="3">
        <v>1050926.02</v>
      </c>
      <c r="AA158" s="3">
        <v>390.02</v>
      </c>
      <c r="AB158">
        <v>472856.28</v>
      </c>
      <c r="AC158">
        <v>90627.969999999972</v>
      </c>
      <c r="AD158">
        <v>76635.679999999978</v>
      </c>
      <c r="AE158">
        <v>0</v>
      </c>
      <c r="AF158">
        <v>61780.880000000005</v>
      </c>
      <c r="AG158">
        <v>10248.390000000001</v>
      </c>
      <c r="AH158">
        <v>1529.5</v>
      </c>
      <c r="AI158">
        <v>20522.599999999999</v>
      </c>
      <c r="AJ158">
        <v>8772.76</v>
      </c>
      <c r="AK158">
        <v>15033.780000000002</v>
      </c>
      <c r="AL158">
        <v>2256</v>
      </c>
      <c r="AM158">
        <v>8224.9599999999973</v>
      </c>
      <c r="AN158">
        <v>6482.9500000000007</v>
      </c>
      <c r="AO158">
        <v>43399.369999999995</v>
      </c>
      <c r="AP158">
        <v>66612</v>
      </c>
      <c r="AQ158">
        <v>5534.0399999999981</v>
      </c>
      <c r="AR158">
        <v>42372.790000000045</v>
      </c>
      <c r="AS158">
        <v>2424</v>
      </c>
      <c r="AT158">
        <v>0</v>
      </c>
      <c r="AU158">
        <v>15213.03</v>
      </c>
      <c r="AV158">
        <v>0</v>
      </c>
      <c r="AW158">
        <v>-105.80000000000001</v>
      </c>
      <c r="AX158">
        <v>5136.4700000000012</v>
      </c>
      <c r="AY158">
        <v>0</v>
      </c>
      <c r="AZ158">
        <v>0</v>
      </c>
      <c r="BA158">
        <v>4031.54</v>
      </c>
      <c r="BB158">
        <v>10670.25</v>
      </c>
      <c r="BC158" s="3">
        <v>15202.36</v>
      </c>
      <c r="BD158" s="3">
        <v>122627.65999999997</v>
      </c>
      <c r="BE158" s="3">
        <v>41586.860000000008</v>
      </c>
      <c r="BF158" s="3">
        <v>120818.45000000001</v>
      </c>
      <c r="BG158" s="3">
        <v>40724.049999999996</v>
      </c>
      <c r="BH158" s="3">
        <v>0</v>
      </c>
      <c r="BI158" s="3">
        <v>0</v>
      </c>
      <c r="BJ158" s="3">
        <v>0</v>
      </c>
      <c r="BK158" s="3">
        <v>4809.2399999999989</v>
      </c>
      <c r="BL158" s="3">
        <v>0</v>
      </c>
      <c r="BM158" s="3">
        <v>7988.13</v>
      </c>
      <c r="BN158" s="3">
        <v>0</v>
      </c>
      <c r="BO158" s="3">
        <v>0</v>
      </c>
      <c r="BP158" s="3">
        <v>1</v>
      </c>
      <c r="BQ158" s="3">
        <v>0</v>
      </c>
      <c r="BR158" s="3">
        <v>19412.45</v>
      </c>
      <c r="BS158" s="3">
        <v>0</v>
      </c>
      <c r="BT158" s="3">
        <v>0</v>
      </c>
      <c r="BU158" s="3">
        <v>0</v>
      </c>
      <c r="BV158" s="3">
        <v>0</v>
      </c>
      <c r="BW158" s="3">
        <v>606.19000000000005</v>
      </c>
      <c r="BX158" s="2">
        <v>0</v>
      </c>
      <c r="BY158" s="2">
        <v>0</v>
      </c>
      <c r="BZ158" s="2">
        <v>-221773.1</v>
      </c>
      <c r="CA158" s="2">
        <v>5142.2299999999996</v>
      </c>
      <c r="CB158" s="2">
        <v>0</v>
      </c>
      <c r="CC158" s="2">
        <v>139261.76000000001</v>
      </c>
      <c r="CD158" s="2">
        <v>0</v>
      </c>
    </row>
    <row r="159" spans="1:82" ht="14.4" x14ac:dyDescent="0.3">
      <c r="A159" s="27">
        <v>2622</v>
      </c>
      <c r="B159" s="2" t="str">
        <f>_xlfn.XLOOKUP(A159,'Schools lookup'!A:A,'Schools lookup'!B:B)</f>
        <v>CIP2622</v>
      </c>
      <c r="C159" s="2" t="str">
        <f>_xlfn.XLOOKUP(A159,'Schools lookup'!A:A,'Schools lookup'!C:C)</f>
        <v>Long Row Primary School</v>
      </c>
      <c r="D159" s="3">
        <v>88067.930000000008</v>
      </c>
      <c r="E159" s="3">
        <v>12359.01</v>
      </c>
      <c r="F159" s="3">
        <v>11131.82</v>
      </c>
      <c r="G159" s="3">
        <v>1262547.8500000001</v>
      </c>
      <c r="H159" s="3">
        <v>0</v>
      </c>
      <c r="I159" s="3">
        <v>32097.9</v>
      </c>
      <c r="J159" s="3">
        <v>0</v>
      </c>
      <c r="K159" s="3">
        <v>75014.600000000006</v>
      </c>
      <c r="L159" s="3">
        <v>27235.58</v>
      </c>
      <c r="M159" s="3">
        <v>0</v>
      </c>
      <c r="N159" s="3">
        <v>5221.08</v>
      </c>
      <c r="O159" s="3">
        <v>23731.66</v>
      </c>
      <c r="P159" s="3">
        <v>28304.89</v>
      </c>
      <c r="Q159" s="3">
        <v>6438.69</v>
      </c>
      <c r="R159" s="3">
        <v>4336.74</v>
      </c>
      <c r="S159" s="3">
        <v>7160.5</v>
      </c>
      <c r="T159" s="3">
        <v>0</v>
      </c>
      <c r="U159" s="3">
        <v>0</v>
      </c>
      <c r="V159" s="3">
        <v>0</v>
      </c>
      <c r="W159" s="3">
        <v>570</v>
      </c>
      <c r="X159" s="3">
        <v>0</v>
      </c>
      <c r="Y159" s="3">
        <v>52536</v>
      </c>
      <c r="Z159" s="3">
        <v>701066.4800000001</v>
      </c>
      <c r="AA159" s="3">
        <v>0</v>
      </c>
      <c r="AB159">
        <v>330497.08</v>
      </c>
      <c r="AC159">
        <v>0</v>
      </c>
      <c r="AD159">
        <v>71648.73</v>
      </c>
      <c r="AE159">
        <v>55.660000000000011</v>
      </c>
      <c r="AF159">
        <v>1995.8999999999992</v>
      </c>
      <c r="AG159">
        <v>5943.0999999999995</v>
      </c>
      <c r="AH159">
        <v>176.25</v>
      </c>
      <c r="AI159">
        <v>16006.38</v>
      </c>
      <c r="AJ159">
        <v>5432.9</v>
      </c>
      <c r="AK159">
        <v>22763.059999999998</v>
      </c>
      <c r="AL159">
        <v>2730.83</v>
      </c>
      <c r="AM159">
        <v>75184.34</v>
      </c>
      <c r="AN159">
        <v>6054.62</v>
      </c>
      <c r="AO159">
        <v>29297.8</v>
      </c>
      <c r="AP159">
        <v>22954</v>
      </c>
      <c r="AQ159">
        <v>2589.8700000000003</v>
      </c>
      <c r="AR159">
        <v>35908.209999999992</v>
      </c>
      <c r="AS159">
        <v>1449</v>
      </c>
      <c r="AT159" s="22">
        <v>0</v>
      </c>
      <c r="AU159">
        <v>0</v>
      </c>
      <c r="AV159">
        <v>0</v>
      </c>
      <c r="AW159">
        <v>3310.58</v>
      </c>
      <c r="AX159">
        <v>2909.92</v>
      </c>
      <c r="AY159">
        <v>0</v>
      </c>
      <c r="AZ159">
        <v>0</v>
      </c>
      <c r="BA159">
        <v>12563.000000000011</v>
      </c>
      <c r="BB159">
        <v>7011</v>
      </c>
      <c r="BC159" s="3">
        <v>8630.39</v>
      </c>
      <c r="BD159" s="3">
        <v>93444.880000000019</v>
      </c>
      <c r="BE159" s="3">
        <v>49887.03</v>
      </c>
      <c r="BF159" s="3">
        <v>20814.169999999998</v>
      </c>
      <c r="BG159" s="3">
        <v>29792.809999999998</v>
      </c>
      <c r="BH159" s="3">
        <v>0</v>
      </c>
      <c r="BI159" s="3">
        <v>0</v>
      </c>
      <c r="BJ159" s="3">
        <v>0</v>
      </c>
      <c r="BK159" s="3">
        <v>1671.72</v>
      </c>
      <c r="BL159" s="3">
        <v>125.53</v>
      </c>
      <c r="BM159" s="3">
        <v>6799.9</v>
      </c>
      <c r="BN159" s="3">
        <v>0</v>
      </c>
      <c r="BO159" s="3">
        <v>0</v>
      </c>
      <c r="BP159" s="3">
        <v>1</v>
      </c>
      <c r="BQ159" s="3">
        <v>0</v>
      </c>
      <c r="BR159" s="3">
        <v>3800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2">
        <v>0</v>
      </c>
      <c r="BY159" s="2">
        <v>0</v>
      </c>
      <c r="BZ159" s="2">
        <v>52575.43</v>
      </c>
      <c r="CA159" s="2">
        <v>14131.72</v>
      </c>
      <c r="CB159" s="2">
        <v>0</v>
      </c>
      <c r="CC159" s="2">
        <v>11131.76</v>
      </c>
      <c r="CD159" s="2">
        <v>0</v>
      </c>
    </row>
    <row r="160" spans="1:82" ht="14.4" x14ac:dyDescent="0.3">
      <c r="A160" s="27">
        <v>2623</v>
      </c>
      <c r="B160" s="2" t="str">
        <f>_xlfn.XLOOKUP(A160,'Schools lookup'!A:A,'Schools lookup'!B:B)</f>
        <v>CIP2623</v>
      </c>
      <c r="C160" s="2" t="str">
        <f>_xlfn.XLOOKUP(A160,'Schools lookup'!A:A,'Schools lookup'!C:C)</f>
        <v>Ambergate Primary School</v>
      </c>
      <c r="D160" s="3">
        <v>98426.109999999986</v>
      </c>
      <c r="E160" s="3">
        <v>-58782.549999999996</v>
      </c>
      <c r="F160" s="3">
        <v>12155.36</v>
      </c>
      <c r="G160" s="3">
        <v>533385</v>
      </c>
      <c r="H160" s="3">
        <v>0</v>
      </c>
      <c r="I160" s="3">
        <v>43096.91</v>
      </c>
      <c r="J160" s="3">
        <v>0</v>
      </c>
      <c r="K160" s="3">
        <v>9970</v>
      </c>
      <c r="L160" s="3">
        <v>13021.04</v>
      </c>
      <c r="M160" s="3">
        <v>0</v>
      </c>
      <c r="N160" s="3">
        <v>0</v>
      </c>
      <c r="O160" s="3">
        <v>8663.0800000000017</v>
      </c>
      <c r="P160" s="3">
        <v>5273.2500000000009</v>
      </c>
      <c r="Q160" s="3">
        <v>758.21</v>
      </c>
      <c r="R160" s="3">
        <v>685.42000000000007</v>
      </c>
      <c r="S160" s="3">
        <v>12486</v>
      </c>
      <c r="T160" s="3">
        <v>0</v>
      </c>
      <c r="U160" s="3">
        <v>0</v>
      </c>
      <c r="V160" s="3">
        <v>0</v>
      </c>
      <c r="W160" s="3">
        <v>32647.5</v>
      </c>
      <c r="X160" s="3">
        <v>0</v>
      </c>
      <c r="Y160" s="3">
        <v>34503</v>
      </c>
      <c r="Z160" s="3">
        <v>272095.58000000007</v>
      </c>
      <c r="AA160" s="3">
        <v>26880.410000000003</v>
      </c>
      <c r="AB160">
        <v>135666.12000000002</v>
      </c>
      <c r="AC160">
        <v>0</v>
      </c>
      <c r="AD160">
        <v>28027.840000000007</v>
      </c>
      <c r="AE160">
        <v>0</v>
      </c>
      <c r="AF160">
        <v>16980.950000000008</v>
      </c>
      <c r="AG160">
        <v>2488.44</v>
      </c>
      <c r="AH160">
        <v>1363.6100000000001</v>
      </c>
      <c r="AI160">
        <v>6453.45</v>
      </c>
      <c r="AJ160">
        <v>1357.56</v>
      </c>
      <c r="AK160">
        <v>6062.6699999999992</v>
      </c>
      <c r="AL160">
        <v>0</v>
      </c>
      <c r="AM160">
        <v>32746.320000000007</v>
      </c>
      <c r="AN160">
        <v>595.91999999999985</v>
      </c>
      <c r="AO160">
        <v>8655.4599999999991</v>
      </c>
      <c r="AP160">
        <v>5187.1099999999997</v>
      </c>
      <c r="AQ160">
        <v>816.17999999999984</v>
      </c>
      <c r="AR160">
        <v>32087.519999999997</v>
      </c>
      <c r="AS160">
        <v>2613.67</v>
      </c>
      <c r="AT160">
        <v>0</v>
      </c>
      <c r="AU160">
        <v>2538.8900000000003</v>
      </c>
      <c r="AV160">
        <v>0</v>
      </c>
      <c r="AW160">
        <v>65</v>
      </c>
      <c r="AX160">
        <v>0</v>
      </c>
      <c r="AY160">
        <v>0</v>
      </c>
      <c r="AZ160">
        <v>0</v>
      </c>
      <c r="BA160">
        <v>28636.079999999998</v>
      </c>
      <c r="BB160">
        <v>2889.2200000000003</v>
      </c>
      <c r="BC160" s="3">
        <v>4768.79</v>
      </c>
      <c r="BD160" s="3">
        <v>39637.159999999989</v>
      </c>
      <c r="BE160" s="3">
        <v>15131.569999999998</v>
      </c>
      <c r="BF160" s="3">
        <v>8088.14</v>
      </c>
      <c r="BG160" s="3">
        <v>14523.47</v>
      </c>
      <c r="BH160" s="3">
        <v>0</v>
      </c>
      <c r="BI160" s="3">
        <v>0</v>
      </c>
      <c r="BJ160" s="3">
        <v>0</v>
      </c>
      <c r="BK160" s="3">
        <v>19662.410000000014</v>
      </c>
      <c r="BL160" s="3">
        <v>0</v>
      </c>
      <c r="BM160" s="3">
        <v>4888.75</v>
      </c>
      <c r="BN160" s="3">
        <v>0</v>
      </c>
      <c r="BO160" s="3">
        <v>0</v>
      </c>
      <c r="BP160" s="3">
        <v>1</v>
      </c>
      <c r="BQ160" s="3">
        <v>0</v>
      </c>
      <c r="BR160" s="3">
        <v>8280.630000000001</v>
      </c>
      <c r="BS160" s="3">
        <v>0</v>
      </c>
      <c r="BT160" s="3">
        <v>0</v>
      </c>
      <c r="BU160" s="3">
        <v>0</v>
      </c>
      <c r="BV160" s="3">
        <v>0</v>
      </c>
      <c r="BW160" s="3">
        <v>4263.49</v>
      </c>
      <c r="BX160" s="2">
        <v>0</v>
      </c>
      <c r="BY160" s="2">
        <v>0</v>
      </c>
      <c r="BZ160" s="2">
        <v>63910.890000000007</v>
      </c>
      <c r="CA160" s="2">
        <v>4499.99</v>
      </c>
      <c r="CB160" s="2">
        <v>0</v>
      </c>
      <c r="CC160" s="2">
        <v>-45797.460000000006</v>
      </c>
      <c r="CD160" s="2">
        <v>0</v>
      </c>
    </row>
    <row r="161" spans="1:83" ht="14.4" x14ac:dyDescent="0.3">
      <c r="A161" s="27">
        <v>2624</v>
      </c>
      <c r="B161" s="2" t="str">
        <f>_xlfn.XLOOKUP(A161,'Schools lookup'!A:A,'Schools lookup'!B:B)</f>
        <v>CIP2624</v>
      </c>
      <c r="C161" s="2" t="str">
        <f>_xlfn.XLOOKUP(A161,'Schools lookup'!A:A,'Schools lookup'!C:C)</f>
        <v>Pottery Primary School</v>
      </c>
      <c r="D161" s="3">
        <v>-49799.92</v>
      </c>
      <c r="E161" s="3">
        <v>0</v>
      </c>
      <c r="F161" s="3">
        <v>45861.98</v>
      </c>
      <c r="G161" s="3">
        <v>1549250.33</v>
      </c>
      <c r="H161" s="3">
        <v>0</v>
      </c>
      <c r="I161" s="3">
        <v>147181.87</v>
      </c>
      <c r="J161" s="3">
        <v>0</v>
      </c>
      <c r="K161" s="3">
        <v>125720</v>
      </c>
      <c r="L161" s="3">
        <v>41567.72</v>
      </c>
      <c r="M161" s="3">
        <v>2700</v>
      </c>
      <c r="N161" s="3">
        <v>11390.8</v>
      </c>
      <c r="O161" s="3">
        <v>3368.54</v>
      </c>
      <c r="P161" s="3">
        <v>18945.849999999999</v>
      </c>
      <c r="Q161" s="3">
        <v>62764.56</v>
      </c>
      <c r="R161" s="3">
        <v>2458.39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66983</v>
      </c>
      <c r="Z161" s="3">
        <v>936761.0399999998</v>
      </c>
      <c r="AA161" s="3">
        <v>88650.260000000009</v>
      </c>
      <c r="AB161">
        <v>409335.86999999976</v>
      </c>
      <c r="AC161">
        <v>0</v>
      </c>
      <c r="AD161">
        <v>107853.67999999996</v>
      </c>
      <c r="AE161">
        <v>0</v>
      </c>
      <c r="AF161">
        <v>79117.060000000012</v>
      </c>
      <c r="AG161">
        <v>7653.8100000000022</v>
      </c>
      <c r="AH161">
        <v>4002.52</v>
      </c>
      <c r="AI161">
        <v>20571.55</v>
      </c>
      <c r="AJ161">
        <v>4496.2299999999996</v>
      </c>
      <c r="AK161">
        <v>2741.0699999999979</v>
      </c>
      <c r="AL161">
        <v>2269.6899999999996</v>
      </c>
      <c r="AM161">
        <v>98825.48000000001</v>
      </c>
      <c r="AN161">
        <v>4194.6500000000005</v>
      </c>
      <c r="AO161">
        <v>33039.42</v>
      </c>
      <c r="AP161">
        <v>22455</v>
      </c>
      <c r="AQ161">
        <v>5553.7599999999984</v>
      </c>
      <c r="AR161">
        <v>63668.419999999991</v>
      </c>
      <c r="AS161">
        <v>2536.5500000000002</v>
      </c>
      <c r="AT161">
        <v>0</v>
      </c>
      <c r="AU161">
        <v>0</v>
      </c>
      <c r="AV161">
        <v>0</v>
      </c>
      <c r="AW161">
        <v>-3152.9</v>
      </c>
      <c r="AX161">
        <v>0</v>
      </c>
      <c r="AY161">
        <v>5790</v>
      </c>
      <c r="AZ161">
        <v>0</v>
      </c>
      <c r="BA161">
        <v>-28022.220000000005</v>
      </c>
      <c r="BB161">
        <v>9594</v>
      </c>
      <c r="BC161" s="3">
        <v>9590.44</v>
      </c>
      <c r="BD161" s="3">
        <v>104736.66000000002</v>
      </c>
      <c r="BE161" s="3">
        <v>24672.5</v>
      </c>
      <c r="BF161" s="3">
        <v>39823.440000000002</v>
      </c>
      <c r="BG161" s="3">
        <v>29519.5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7577.5</v>
      </c>
      <c r="BN161" s="3">
        <v>0</v>
      </c>
      <c r="BO161" s="3">
        <v>0</v>
      </c>
      <c r="BP161" s="3">
        <v>1</v>
      </c>
      <c r="BQ161" s="3">
        <v>0</v>
      </c>
      <c r="BR161" s="3">
        <v>21256.79</v>
      </c>
      <c r="BS161" s="3">
        <v>0</v>
      </c>
      <c r="BT161" s="3">
        <v>0</v>
      </c>
      <c r="BU161" s="3">
        <v>0</v>
      </c>
      <c r="BV161" s="3">
        <v>0</v>
      </c>
      <c r="BW161" s="3">
        <v>8229.9</v>
      </c>
      <c r="BX161" s="2">
        <v>270</v>
      </c>
      <c r="BY161" s="2">
        <v>0</v>
      </c>
      <c r="BZ161" s="2">
        <v>-103746.34</v>
      </c>
      <c r="CA161" s="2">
        <v>23682.79</v>
      </c>
      <c r="CB161" s="2">
        <v>0</v>
      </c>
      <c r="CC161" s="2">
        <v>0</v>
      </c>
      <c r="CD161" s="2">
        <v>0</v>
      </c>
    </row>
    <row r="162" spans="1:83" ht="14.4" x14ac:dyDescent="0.3">
      <c r="A162" s="27">
        <v>2625</v>
      </c>
      <c r="B162" s="2" t="str">
        <f>_xlfn.XLOOKUP(A162,'Schools lookup'!A:A,'Schools lookup'!B:B)</f>
        <v>CIP2625</v>
      </c>
      <c r="C162" s="2" t="str">
        <f>_xlfn.XLOOKUP(A162,'Schools lookup'!A:A,'Schools lookup'!C:C)</f>
        <v>Milford Primary School</v>
      </c>
      <c r="D162" s="3">
        <v>131327.72</v>
      </c>
      <c r="E162" s="3">
        <v>0</v>
      </c>
      <c r="F162" s="3">
        <v>7923.2</v>
      </c>
      <c r="G162" s="3">
        <v>648451.28</v>
      </c>
      <c r="H162" s="3">
        <v>0</v>
      </c>
      <c r="I162" s="3">
        <v>17832.32</v>
      </c>
      <c r="J162" s="3">
        <v>0</v>
      </c>
      <c r="K162" s="3">
        <v>18885</v>
      </c>
      <c r="L162" s="3">
        <v>10528.75</v>
      </c>
      <c r="M162" s="3">
        <v>0</v>
      </c>
      <c r="N162" s="3">
        <v>900</v>
      </c>
      <c r="O162" s="3">
        <v>11638.630000000001</v>
      </c>
      <c r="P162" s="3">
        <v>9215.0500000000011</v>
      </c>
      <c r="Q162" s="3">
        <v>2729.05</v>
      </c>
      <c r="R162" s="3">
        <v>11.57</v>
      </c>
      <c r="S162" s="3">
        <v>1081.7</v>
      </c>
      <c r="T162" s="3">
        <v>0</v>
      </c>
      <c r="U162" s="3">
        <v>0</v>
      </c>
      <c r="V162" s="3">
        <v>0</v>
      </c>
      <c r="W162" s="3">
        <v>16070</v>
      </c>
      <c r="X162" s="3">
        <v>0</v>
      </c>
      <c r="Y162" s="3">
        <v>26281</v>
      </c>
      <c r="Z162" s="3">
        <v>340971.48999999993</v>
      </c>
      <c r="AA162" s="3">
        <v>0</v>
      </c>
      <c r="AB162">
        <v>95382.109999999986</v>
      </c>
      <c r="AC162">
        <v>20597</v>
      </c>
      <c r="AD162">
        <v>34576.54</v>
      </c>
      <c r="AE162">
        <v>334.54999999999995</v>
      </c>
      <c r="AF162">
        <v>29153.160000000011</v>
      </c>
      <c r="AG162">
        <v>3708.2500000000005</v>
      </c>
      <c r="AH162">
        <v>1702.1100000000001</v>
      </c>
      <c r="AI162">
        <v>5788.5499999999993</v>
      </c>
      <c r="AJ162">
        <v>1415.4499999999998</v>
      </c>
      <c r="AK162">
        <v>5348.3</v>
      </c>
      <c r="AL162">
        <v>0</v>
      </c>
      <c r="AM162">
        <v>1342.8199999999997</v>
      </c>
      <c r="AN162">
        <v>1785.31</v>
      </c>
      <c r="AO162">
        <v>15928.99</v>
      </c>
      <c r="AP162">
        <v>11227.5</v>
      </c>
      <c r="AQ162">
        <v>68873.000000000015</v>
      </c>
      <c r="AR162">
        <v>34633.150000000009</v>
      </c>
      <c r="AS162">
        <v>0</v>
      </c>
      <c r="AT162" s="22">
        <v>0</v>
      </c>
      <c r="AU162">
        <v>4262.17</v>
      </c>
      <c r="AV162">
        <v>0</v>
      </c>
      <c r="AW162">
        <v>149.5</v>
      </c>
      <c r="AX162">
        <v>0</v>
      </c>
      <c r="AY162">
        <v>0</v>
      </c>
      <c r="AZ162">
        <v>0</v>
      </c>
      <c r="BA162">
        <v>9902.9500000000007</v>
      </c>
      <c r="BB162">
        <v>2795.5</v>
      </c>
      <c r="BC162" s="3">
        <v>5628.35</v>
      </c>
      <c r="BD162" s="3">
        <v>40331.060000000005</v>
      </c>
      <c r="BE162" s="3">
        <v>5346.96</v>
      </c>
      <c r="BF162" s="3">
        <v>15535.43</v>
      </c>
      <c r="BG162" s="3">
        <v>15906.59</v>
      </c>
      <c r="BH162" s="3">
        <v>0</v>
      </c>
      <c r="BI162" s="3">
        <v>0</v>
      </c>
      <c r="BJ162" s="3">
        <v>0</v>
      </c>
      <c r="BK162" s="3">
        <v>14798.71</v>
      </c>
      <c r="BL162" s="3">
        <v>0</v>
      </c>
      <c r="BM162" s="3">
        <v>5113.75</v>
      </c>
      <c r="BN162" s="3">
        <v>0</v>
      </c>
      <c r="BO162" s="3">
        <v>0</v>
      </c>
      <c r="BP162" s="3">
        <v>1</v>
      </c>
      <c r="BQ162" s="3">
        <v>0</v>
      </c>
      <c r="BR162" s="3">
        <v>0</v>
      </c>
      <c r="BS162" s="3">
        <v>6571</v>
      </c>
      <c r="BT162" s="3">
        <v>0</v>
      </c>
      <c r="BU162" s="3">
        <v>0</v>
      </c>
      <c r="BV162" s="3">
        <v>0</v>
      </c>
      <c r="BW162" s="3">
        <v>430.93</v>
      </c>
      <c r="BX162" s="2">
        <v>0</v>
      </c>
      <c r="BY162" s="2">
        <v>0</v>
      </c>
      <c r="BZ162" s="2">
        <v>106255.29000000001</v>
      </c>
      <c r="CA162" s="2">
        <v>6035.02</v>
      </c>
      <c r="CB162" s="2">
        <v>0</v>
      </c>
      <c r="CC162" s="2">
        <v>1271.2900000000009</v>
      </c>
      <c r="CD162" s="2">
        <v>0</v>
      </c>
    </row>
    <row r="163" spans="1:83" ht="14.4" x14ac:dyDescent="0.3">
      <c r="A163" s="27">
        <v>2626</v>
      </c>
      <c r="B163" s="2" t="str">
        <f>_xlfn.XLOOKUP(A163,'Schools lookup'!A:A,'Schools lookup'!B:B)</f>
        <v>CIP2626</v>
      </c>
      <c r="C163" s="2" t="str">
        <f>_xlfn.XLOOKUP(A163,'Schools lookup'!A:A,'Schools lookup'!C:C)</f>
        <v>Herbert Strutt Primary School</v>
      </c>
      <c r="D163" s="3">
        <v>88820.74</v>
      </c>
      <c r="E163" s="3">
        <v>-15861.6</v>
      </c>
      <c r="F163" s="3">
        <v>19269.189999999999</v>
      </c>
      <c r="G163" s="3">
        <v>1038296.47</v>
      </c>
      <c r="H163" s="3">
        <v>0</v>
      </c>
      <c r="I163" s="3">
        <v>81920.490000000005</v>
      </c>
      <c r="J163" s="3">
        <v>0</v>
      </c>
      <c r="K163" s="3">
        <v>103860</v>
      </c>
      <c r="L163" s="3">
        <v>25618.63</v>
      </c>
      <c r="M163" s="3">
        <v>0</v>
      </c>
      <c r="N163" s="3">
        <v>0</v>
      </c>
      <c r="O163" s="3">
        <v>8537.5300000000007</v>
      </c>
      <c r="P163" s="3">
        <v>25603.569999999989</v>
      </c>
      <c r="Q163" s="3">
        <v>2285.6700000000005</v>
      </c>
      <c r="R163" s="3">
        <v>0</v>
      </c>
      <c r="S163" s="3">
        <v>6415.65</v>
      </c>
      <c r="T163" s="3">
        <v>0</v>
      </c>
      <c r="U163" s="3">
        <v>0</v>
      </c>
      <c r="V163" s="3">
        <v>0</v>
      </c>
      <c r="W163" s="3">
        <v>18686.79</v>
      </c>
      <c r="X163" s="3">
        <v>0</v>
      </c>
      <c r="Y163" s="3">
        <v>29230</v>
      </c>
      <c r="Z163" s="3">
        <v>620660.75999999989</v>
      </c>
      <c r="AA163" s="3">
        <v>2486.31</v>
      </c>
      <c r="AB163">
        <v>211139.9599999999</v>
      </c>
      <c r="AC163">
        <v>0</v>
      </c>
      <c r="AD163">
        <v>64514.870000000017</v>
      </c>
      <c r="AE163">
        <v>82.44</v>
      </c>
      <c r="AF163">
        <v>29823.790000000008</v>
      </c>
      <c r="AG163">
        <v>4384.8600000000006</v>
      </c>
      <c r="AH163">
        <v>932.11</v>
      </c>
      <c r="AI163">
        <v>11067.01</v>
      </c>
      <c r="AJ163">
        <v>2756.89</v>
      </c>
      <c r="AK163">
        <v>15511.26</v>
      </c>
      <c r="AL163">
        <v>4644.5099999999993</v>
      </c>
      <c r="AM163">
        <v>114315.66</v>
      </c>
      <c r="AN163">
        <v>9427.3000000000011</v>
      </c>
      <c r="AO163">
        <v>33107.910000000003</v>
      </c>
      <c r="AP163">
        <v>41769</v>
      </c>
      <c r="AQ163">
        <v>6485.6500000000005</v>
      </c>
      <c r="AR163">
        <v>34986.779999999948</v>
      </c>
      <c r="AS163">
        <v>2646.4</v>
      </c>
      <c r="AT163" s="22">
        <v>0</v>
      </c>
      <c r="AU163">
        <v>4743.3600000000006</v>
      </c>
      <c r="AV163">
        <v>0</v>
      </c>
      <c r="AW163">
        <v>-3</v>
      </c>
      <c r="AX163">
        <v>0</v>
      </c>
      <c r="AY163">
        <v>0</v>
      </c>
      <c r="AZ163">
        <v>0</v>
      </c>
      <c r="BA163">
        <v>3484.5100000000034</v>
      </c>
      <c r="BB163">
        <v>5627.25</v>
      </c>
      <c r="BC163" s="3">
        <v>6911.93</v>
      </c>
      <c r="BD163" s="3">
        <v>80818.14</v>
      </c>
      <c r="BE163" s="3">
        <v>14090.25</v>
      </c>
      <c r="BF163" s="3">
        <v>28327.829999999998</v>
      </c>
      <c r="BG163" s="3">
        <v>25071</v>
      </c>
      <c r="BH163" s="3">
        <v>0</v>
      </c>
      <c r="BI163" s="3">
        <v>0</v>
      </c>
      <c r="BJ163" s="3">
        <v>0</v>
      </c>
      <c r="BK163" s="3">
        <v>16897.75</v>
      </c>
      <c r="BL163" s="3">
        <v>0</v>
      </c>
      <c r="BM163" s="3">
        <v>6160</v>
      </c>
      <c r="BN163" s="3">
        <v>0</v>
      </c>
      <c r="BO163" s="3">
        <v>0</v>
      </c>
      <c r="BP163" s="3">
        <v>1</v>
      </c>
      <c r="BQ163" s="3">
        <v>0</v>
      </c>
      <c r="BR163" s="3">
        <v>19846.050000000003</v>
      </c>
      <c r="BS163" s="3">
        <v>2610</v>
      </c>
      <c r="BT163" s="3">
        <v>0</v>
      </c>
      <c r="BU163" s="3">
        <v>0</v>
      </c>
      <c r="BV163" s="3">
        <v>0</v>
      </c>
      <c r="BW163" s="3">
        <v>538</v>
      </c>
      <c r="BX163" s="2">
        <v>0</v>
      </c>
      <c r="BY163" s="2">
        <v>0</v>
      </c>
      <c r="BZ163" s="2">
        <v>30774.010000000002</v>
      </c>
      <c r="CA163" s="2">
        <v>2435.14</v>
      </c>
      <c r="CB163" s="2">
        <v>0</v>
      </c>
      <c r="CC163" s="2">
        <v>-14072.56</v>
      </c>
      <c r="CD163" s="2">
        <v>0</v>
      </c>
    </row>
    <row r="164" spans="1:83" ht="14.4" x14ac:dyDescent="0.3">
      <c r="A164" s="27">
        <v>3002</v>
      </c>
      <c r="B164" s="2" t="str">
        <f>_xlfn.XLOOKUP(A164,'Schools lookup'!A:A,'Schools lookup'!B:B)</f>
        <v>CIP2631</v>
      </c>
      <c r="C164" s="2" t="str">
        <f>_xlfn.XLOOKUP(A164,'Schools lookup'!A:A,'Schools lookup'!C:C)</f>
        <v>Hollingwood Primary School</v>
      </c>
      <c r="D164" s="3">
        <v>-84918.52</v>
      </c>
      <c r="E164" s="3">
        <v>66836.960000000006</v>
      </c>
      <c r="F164" s="3">
        <v>694.45</v>
      </c>
      <c r="G164" s="3">
        <v>1029436.62</v>
      </c>
      <c r="H164" s="3">
        <v>0</v>
      </c>
      <c r="I164" s="3">
        <v>70111.48</v>
      </c>
      <c r="J164" s="3">
        <v>0</v>
      </c>
      <c r="K164" s="3">
        <v>68760</v>
      </c>
      <c r="L164" s="3">
        <v>25625.64</v>
      </c>
      <c r="M164" s="3">
        <v>0</v>
      </c>
      <c r="N164" s="3">
        <v>6000</v>
      </c>
      <c r="O164" s="3">
        <v>14412.409999999998</v>
      </c>
      <c r="P164" s="3">
        <v>17322.949999999997</v>
      </c>
      <c r="Q164" s="3">
        <v>1678.1200000000001</v>
      </c>
      <c r="R164" s="3">
        <v>0</v>
      </c>
      <c r="S164" s="3">
        <v>11538.930000000002</v>
      </c>
      <c r="T164" s="3">
        <v>0</v>
      </c>
      <c r="U164" s="3">
        <v>0</v>
      </c>
      <c r="V164" s="3">
        <v>0</v>
      </c>
      <c r="W164" s="3">
        <v>44001.569999999992</v>
      </c>
      <c r="X164" s="3">
        <v>0</v>
      </c>
      <c r="Y164" s="3">
        <v>47704</v>
      </c>
      <c r="Z164" s="3">
        <v>561162.03999999992</v>
      </c>
      <c r="AA164" s="3">
        <v>3997.2699999999995</v>
      </c>
      <c r="AB164">
        <v>312289.6599999998</v>
      </c>
      <c r="AC164">
        <v>0</v>
      </c>
      <c r="AD164">
        <v>49253.430000000008</v>
      </c>
      <c r="AE164">
        <v>0</v>
      </c>
      <c r="AF164">
        <v>39256.820000000007</v>
      </c>
      <c r="AG164">
        <v>5721.93</v>
      </c>
      <c r="AH164">
        <v>2827</v>
      </c>
      <c r="AI164">
        <v>13472.560000000001</v>
      </c>
      <c r="AJ164">
        <v>2915.12</v>
      </c>
      <c r="AK164">
        <v>10498.78</v>
      </c>
      <c r="AL164">
        <v>5847</v>
      </c>
      <c r="AM164">
        <v>25462.570000000003</v>
      </c>
      <c r="AN164">
        <v>3471.5899999999997</v>
      </c>
      <c r="AO164">
        <v>21775.82</v>
      </c>
      <c r="AP164">
        <v>11477</v>
      </c>
      <c r="AQ164">
        <v>3429.17</v>
      </c>
      <c r="AR164">
        <v>61938.479999999981</v>
      </c>
      <c r="AS164">
        <v>1971</v>
      </c>
      <c r="AT164">
        <v>0</v>
      </c>
      <c r="AU164">
        <v>706.1</v>
      </c>
      <c r="AV164">
        <v>0</v>
      </c>
      <c r="AW164">
        <v>10437.25</v>
      </c>
      <c r="AX164">
        <v>0</v>
      </c>
      <c r="AY164">
        <v>0</v>
      </c>
      <c r="AZ164">
        <v>0</v>
      </c>
      <c r="BA164">
        <v>21917.469999999987</v>
      </c>
      <c r="BB164">
        <v>6150</v>
      </c>
      <c r="BC164" s="3">
        <v>4616</v>
      </c>
      <c r="BD164" s="3">
        <v>74332.770000000019</v>
      </c>
      <c r="BE164" s="3">
        <v>0</v>
      </c>
      <c r="BF164" s="3">
        <v>18817.419999999998</v>
      </c>
      <c r="BG164" s="3">
        <v>17706.800000000003</v>
      </c>
      <c r="BH164" s="3">
        <v>0</v>
      </c>
      <c r="BI164" s="3">
        <v>0</v>
      </c>
      <c r="BJ164" s="3">
        <v>0</v>
      </c>
      <c r="BK164" s="3">
        <v>30884.650000000009</v>
      </c>
      <c r="BL164" s="3">
        <v>773.97</v>
      </c>
      <c r="BM164" s="3">
        <v>6306.25</v>
      </c>
      <c r="BN164" s="3">
        <v>0</v>
      </c>
      <c r="BO164" s="3">
        <v>0</v>
      </c>
      <c r="BP164" s="3">
        <v>1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2">
        <v>0</v>
      </c>
      <c r="BY164" s="2">
        <v>0</v>
      </c>
      <c r="BZ164" s="2">
        <v>-83779.419999999984</v>
      </c>
      <c r="CA164" s="2">
        <v>7000.7</v>
      </c>
      <c r="CB164" s="2">
        <v>0</v>
      </c>
      <c r="CC164" s="2">
        <v>79179.909999999989</v>
      </c>
      <c r="CD164" s="2">
        <v>0</v>
      </c>
    </row>
    <row r="165" spans="1:83" ht="14.4" x14ac:dyDescent="0.3">
      <c r="A165" s="27">
        <v>3007</v>
      </c>
      <c r="B165" s="2" t="str">
        <f>_xlfn.XLOOKUP(A165,'Schools lookup'!A:A,'Schools lookup'!B:B)</f>
        <v>CIP3002</v>
      </c>
      <c r="C165" s="2" t="str">
        <f>_xlfn.XLOOKUP(A165,'Schools lookup'!A:A,'Schools lookup'!C:C)</f>
        <v>St Oswald's CofE Infant School</v>
      </c>
      <c r="D165" s="3">
        <v>6889.6499999999987</v>
      </c>
      <c r="E165" s="3">
        <v>-10227.779999999999</v>
      </c>
      <c r="F165" s="3">
        <v>9664.9699999999993</v>
      </c>
      <c r="G165" s="3">
        <v>549324.52</v>
      </c>
      <c r="H165" s="3">
        <v>0</v>
      </c>
      <c r="I165" s="3">
        <v>14339.76</v>
      </c>
      <c r="J165" s="3">
        <v>0</v>
      </c>
      <c r="K165" s="3">
        <v>16910</v>
      </c>
      <c r="L165" s="3">
        <v>11647.25</v>
      </c>
      <c r="M165" s="3">
        <v>0</v>
      </c>
      <c r="N165" s="3">
        <v>0</v>
      </c>
      <c r="O165" s="3">
        <v>26306.920000000002</v>
      </c>
      <c r="P165" s="3">
        <v>4145.1499999999996</v>
      </c>
      <c r="Q165" s="3">
        <v>3861.43</v>
      </c>
      <c r="R165" s="3">
        <v>1669.17</v>
      </c>
      <c r="S165" s="3">
        <v>0</v>
      </c>
      <c r="T165" s="3">
        <v>0</v>
      </c>
      <c r="U165" s="3">
        <v>0</v>
      </c>
      <c r="V165" s="3">
        <v>0</v>
      </c>
      <c r="W165" s="3">
        <v>741.21</v>
      </c>
      <c r="X165" s="3">
        <v>0</v>
      </c>
      <c r="Y165" s="3">
        <v>36451</v>
      </c>
      <c r="Z165" s="3">
        <v>304745.13000000006</v>
      </c>
      <c r="AA165" s="3">
        <v>0</v>
      </c>
      <c r="AB165">
        <v>79581.939999999988</v>
      </c>
      <c r="AC165">
        <v>0</v>
      </c>
      <c r="AD165">
        <v>30861.049999999992</v>
      </c>
      <c r="AE165">
        <v>0</v>
      </c>
      <c r="AF165">
        <v>16767.450000000004</v>
      </c>
      <c r="AG165">
        <v>2536.0200000000004</v>
      </c>
      <c r="AH165">
        <v>1818</v>
      </c>
      <c r="AI165">
        <v>7034.13</v>
      </c>
      <c r="AJ165">
        <v>1387.08</v>
      </c>
      <c r="AK165">
        <v>12449.699999999999</v>
      </c>
      <c r="AL165">
        <v>446.05</v>
      </c>
      <c r="AM165">
        <v>11493.13</v>
      </c>
      <c r="AN165">
        <v>1131.69</v>
      </c>
      <c r="AO165">
        <v>6785.0099999999993</v>
      </c>
      <c r="AP165">
        <v>5244.74</v>
      </c>
      <c r="AQ165">
        <v>5470.95</v>
      </c>
      <c r="AR165">
        <v>38211.309999999983</v>
      </c>
      <c r="AS165">
        <v>0</v>
      </c>
      <c r="AT165">
        <v>0</v>
      </c>
      <c r="AU165">
        <v>8247.91</v>
      </c>
      <c r="AV165">
        <v>0</v>
      </c>
      <c r="AW165">
        <v>3000</v>
      </c>
      <c r="AX165">
        <v>0</v>
      </c>
      <c r="AY165">
        <v>7335.31</v>
      </c>
      <c r="AZ165">
        <v>0</v>
      </c>
      <c r="BA165">
        <v>1445.97</v>
      </c>
      <c r="BB165">
        <v>2828.5</v>
      </c>
      <c r="BC165" s="3">
        <v>9653.4000000000015</v>
      </c>
      <c r="BD165" s="3">
        <v>42049.009999999995</v>
      </c>
      <c r="BE165" s="3">
        <v>12296.5</v>
      </c>
      <c r="BF165" s="3">
        <v>23338.19</v>
      </c>
      <c r="BG165" s="3">
        <v>11613.79</v>
      </c>
      <c r="BH165" s="3">
        <v>0</v>
      </c>
      <c r="BI165" s="3">
        <v>0</v>
      </c>
      <c r="BJ165" s="3">
        <v>0</v>
      </c>
      <c r="BK165" s="3">
        <v>1916.35</v>
      </c>
      <c r="BL165" s="3">
        <v>1757.72</v>
      </c>
      <c r="BM165" s="3">
        <v>4956.25</v>
      </c>
      <c r="BN165" s="3">
        <v>0</v>
      </c>
      <c r="BO165" s="3">
        <v>0</v>
      </c>
      <c r="BP165" s="3">
        <v>1</v>
      </c>
      <c r="BQ165" s="3">
        <v>0</v>
      </c>
      <c r="BR165" s="3">
        <v>1485.05</v>
      </c>
      <c r="BS165" s="3">
        <v>0</v>
      </c>
      <c r="BT165" s="3">
        <v>0</v>
      </c>
      <c r="BU165" s="3">
        <v>0</v>
      </c>
      <c r="BV165" s="3">
        <v>0</v>
      </c>
      <c r="BW165" s="3">
        <v>2228.6</v>
      </c>
      <c r="BX165" s="2">
        <v>0</v>
      </c>
      <c r="BY165" s="2">
        <v>0</v>
      </c>
      <c r="BZ165" s="2">
        <v>23772.89</v>
      </c>
      <c r="CA165" s="2">
        <v>10907.57</v>
      </c>
      <c r="CB165" s="2">
        <v>0</v>
      </c>
      <c r="CC165" s="2">
        <v>-13160.64</v>
      </c>
      <c r="CD165" s="2">
        <v>0</v>
      </c>
    </row>
    <row r="166" spans="1:83" ht="14.4" x14ac:dyDescent="0.3">
      <c r="A166" s="27">
        <v>3009</v>
      </c>
      <c r="B166" s="2" t="str">
        <f>_xlfn.XLOOKUP(A166,'Schools lookup'!A:A,'Schools lookup'!B:B)</f>
        <v>CIP3009</v>
      </c>
      <c r="C166" s="2" t="str">
        <f>_xlfn.XLOOKUP(A166,'Schools lookup'!A:A,'Schools lookup'!C:C)</f>
        <v>St Anne's CofE Primary School</v>
      </c>
      <c r="D166" s="3">
        <v>106313.3</v>
      </c>
      <c r="E166" s="3">
        <v>0</v>
      </c>
      <c r="F166" s="3">
        <v>19914.66</v>
      </c>
      <c r="G166" s="3">
        <v>694905.41999999993</v>
      </c>
      <c r="H166" s="3">
        <v>0</v>
      </c>
      <c r="I166" s="3">
        <v>26497.929999999993</v>
      </c>
      <c r="J166" s="3">
        <v>0</v>
      </c>
      <c r="K166" s="3">
        <v>19240</v>
      </c>
      <c r="L166" s="3">
        <v>16211.630000000001</v>
      </c>
      <c r="M166" s="3">
        <v>0</v>
      </c>
      <c r="N166" s="3">
        <v>0</v>
      </c>
      <c r="O166" s="3">
        <v>22935.849999999995</v>
      </c>
      <c r="P166" s="3">
        <v>32612.780000000002</v>
      </c>
      <c r="Q166" s="3">
        <v>576.17999999999995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42453</v>
      </c>
      <c r="Z166" s="3">
        <v>446457.03999999992</v>
      </c>
      <c r="AA166" s="3">
        <v>1376.57</v>
      </c>
      <c r="AB166">
        <v>160345.97999999995</v>
      </c>
      <c r="AC166">
        <v>17042.419999999998</v>
      </c>
      <c r="AD166">
        <v>34486.729999999996</v>
      </c>
      <c r="AE166">
        <v>0</v>
      </c>
      <c r="AF166">
        <v>5270.59</v>
      </c>
      <c r="AG166">
        <v>3111.6899999999996</v>
      </c>
      <c r="AH166">
        <v>2067</v>
      </c>
      <c r="AI166">
        <v>7741.51</v>
      </c>
      <c r="AJ166">
        <v>1018.16</v>
      </c>
      <c r="AK166">
        <v>8696.3300000000017</v>
      </c>
      <c r="AL166">
        <v>670</v>
      </c>
      <c r="AM166">
        <v>2599.02</v>
      </c>
      <c r="AN166">
        <v>1896.1699999999998</v>
      </c>
      <c r="AO166">
        <v>19159.579999999998</v>
      </c>
      <c r="AP166">
        <v>9356.25</v>
      </c>
      <c r="AQ166">
        <v>1144.6500000000001</v>
      </c>
      <c r="AR166">
        <v>34842.360000000008</v>
      </c>
      <c r="AS166">
        <v>0</v>
      </c>
      <c r="AT166">
        <v>0</v>
      </c>
      <c r="AU166">
        <v>3957.34</v>
      </c>
      <c r="AV166">
        <v>0</v>
      </c>
      <c r="AW166">
        <v>4317</v>
      </c>
      <c r="AX166">
        <v>0</v>
      </c>
      <c r="AY166">
        <v>0</v>
      </c>
      <c r="AZ166">
        <v>0</v>
      </c>
      <c r="BA166">
        <v>9664.27</v>
      </c>
      <c r="BB166">
        <v>4214.9799999999996</v>
      </c>
      <c r="BC166" s="3">
        <v>3547.08</v>
      </c>
      <c r="BD166" s="3">
        <v>68549.900000000023</v>
      </c>
      <c r="BE166" s="3">
        <v>3943.1</v>
      </c>
      <c r="BF166" s="3">
        <v>4085</v>
      </c>
      <c r="BG166" s="3">
        <v>14450.25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5406.25</v>
      </c>
      <c r="BN166" s="3">
        <v>0</v>
      </c>
      <c r="BO166" s="3">
        <v>0</v>
      </c>
      <c r="BP166" s="3">
        <v>1</v>
      </c>
      <c r="BQ166" s="3">
        <v>0</v>
      </c>
      <c r="BR166" s="3">
        <v>15644.68</v>
      </c>
      <c r="BS166" s="3">
        <v>0</v>
      </c>
      <c r="BT166" s="3">
        <v>0</v>
      </c>
      <c r="BU166" s="3">
        <v>0</v>
      </c>
      <c r="BV166" s="3">
        <v>0</v>
      </c>
      <c r="BW166" s="3">
        <v>1759.49</v>
      </c>
      <c r="BX166" s="2">
        <v>0</v>
      </c>
      <c r="BY166" s="2">
        <v>0</v>
      </c>
      <c r="BZ166" s="2">
        <v>87735.12</v>
      </c>
      <c r="CA166" s="2">
        <v>7916.74</v>
      </c>
      <c r="CB166" s="2">
        <v>0</v>
      </c>
      <c r="CC166" s="2">
        <v>0</v>
      </c>
      <c r="CD166" s="2">
        <v>0</v>
      </c>
    </row>
    <row r="167" spans="1:83" ht="14.4" x14ac:dyDescent="0.3">
      <c r="A167" s="27">
        <v>3015</v>
      </c>
      <c r="B167" s="2" t="str">
        <f>_xlfn.XLOOKUP(A167,'Schools lookup'!A:A,'Schools lookup'!B:B)</f>
        <v>CIP3015</v>
      </c>
      <c r="C167" s="2" t="str">
        <f>_xlfn.XLOOKUP(A167,'Schools lookup'!A:A,'Schools lookup'!C:C)</f>
        <v>Bradley CofE Primary School</v>
      </c>
      <c r="D167" s="3">
        <v>71212.08</v>
      </c>
      <c r="E167" s="3">
        <v>10918</v>
      </c>
      <c r="F167" s="3">
        <v>25097.55</v>
      </c>
      <c r="G167" s="3">
        <v>146168.94999999998</v>
      </c>
      <c r="H167" s="3">
        <v>0</v>
      </c>
      <c r="I167" s="3">
        <v>21696.35</v>
      </c>
      <c r="J167" s="3">
        <v>0</v>
      </c>
      <c r="K167" s="3">
        <v>4912.5</v>
      </c>
      <c r="L167" s="3">
        <v>2296.88</v>
      </c>
      <c r="M167" s="3">
        <v>0</v>
      </c>
      <c r="N167" s="3">
        <v>0</v>
      </c>
      <c r="O167" s="3">
        <v>58796.39</v>
      </c>
      <c r="P167" s="3">
        <v>6788.29</v>
      </c>
      <c r="Q167" s="3">
        <v>285.3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10123</v>
      </c>
      <c r="Z167" s="3">
        <v>81925.110000000015</v>
      </c>
      <c r="AA167" s="3">
        <v>658.58</v>
      </c>
      <c r="AB167">
        <v>26475.769999999997</v>
      </c>
      <c r="AC167">
        <v>3052.6499999999996</v>
      </c>
      <c r="AD167">
        <v>8115.59</v>
      </c>
      <c r="AE167">
        <v>0</v>
      </c>
      <c r="AF167">
        <v>3154.6200000000008</v>
      </c>
      <c r="AG167">
        <v>570.70000000000005</v>
      </c>
      <c r="AH167">
        <v>1968.98</v>
      </c>
      <c r="AI167">
        <v>1433.76</v>
      </c>
      <c r="AJ167">
        <v>317.45</v>
      </c>
      <c r="AK167">
        <v>-16068.900000000001</v>
      </c>
      <c r="AL167">
        <v>1525.73</v>
      </c>
      <c r="AM167">
        <v>425.7700000000001</v>
      </c>
      <c r="AN167">
        <v>335.09</v>
      </c>
      <c r="AO167">
        <v>4022.1600000000003</v>
      </c>
      <c r="AP167">
        <v>1063</v>
      </c>
      <c r="AQ167">
        <v>1079.3500000000001</v>
      </c>
      <c r="AR167">
        <v>2122.4400000000005</v>
      </c>
      <c r="AS167">
        <v>-1143.6400000000001</v>
      </c>
      <c r="AT167">
        <v>0</v>
      </c>
      <c r="AU167">
        <v>5497.42</v>
      </c>
      <c r="AV167">
        <v>0</v>
      </c>
      <c r="AW167">
        <v>-510</v>
      </c>
      <c r="AX167">
        <v>0</v>
      </c>
      <c r="AY167">
        <v>0</v>
      </c>
      <c r="AZ167">
        <v>0</v>
      </c>
      <c r="BA167">
        <v>348</v>
      </c>
      <c r="BB167">
        <v>434.48</v>
      </c>
      <c r="BC167" s="3">
        <v>21319</v>
      </c>
      <c r="BD167" s="3">
        <v>8684.130000000001</v>
      </c>
      <c r="BE167" s="3">
        <v>0</v>
      </c>
      <c r="BF167" s="3">
        <v>4281.42</v>
      </c>
      <c r="BG167" s="3">
        <v>4547.83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4303.75</v>
      </c>
      <c r="BN167" s="3">
        <v>0</v>
      </c>
      <c r="BO167" s="3">
        <v>0</v>
      </c>
      <c r="BP167" s="3">
        <v>1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510</v>
      </c>
      <c r="BX167" s="2">
        <v>0</v>
      </c>
      <c r="BY167" s="2">
        <v>0</v>
      </c>
      <c r="BZ167" s="2">
        <v>156643.25</v>
      </c>
      <c r="CA167" s="2">
        <v>28891.3</v>
      </c>
      <c r="CB167" s="2">
        <v>0</v>
      </c>
      <c r="CC167" s="2">
        <v>10918</v>
      </c>
      <c r="CD167" s="2">
        <v>0</v>
      </c>
      <c r="CE167" s="2" t="s">
        <v>717</v>
      </c>
    </row>
    <row r="168" spans="1:83" ht="14.4" x14ac:dyDescent="0.3">
      <c r="A168" s="27">
        <v>3016</v>
      </c>
      <c r="B168" s="2" t="str">
        <f>_xlfn.XLOOKUP(A168,'Schools lookup'!A:A,'Schools lookup'!B:B)</f>
        <v>CIP3016</v>
      </c>
      <c r="C168" s="2" t="str">
        <f>_xlfn.XLOOKUP(A168,'Schools lookup'!A:A,'Schools lookup'!C:C)</f>
        <v>Bradwell CofE (Controlled) Infant School</v>
      </c>
      <c r="D168" s="3">
        <v>64654.8</v>
      </c>
      <c r="E168" s="3">
        <v>0</v>
      </c>
      <c r="F168" s="3">
        <v>19824.080000000002</v>
      </c>
      <c r="G168" s="3">
        <v>296503.12</v>
      </c>
      <c r="H168" s="3">
        <v>0</v>
      </c>
      <c r="I168" s="3">
        <v>0</v>
      </c>
      <c r="J168" s="3">
        <v>0</v>
      </c>
      <c r="K168" s="3">
        <v>15500</v>
      </c>
      <c r="L168" s="3">
        <v>5975.88</v>
      </c>
      <c r="M168" s="3">
        <v>0</v>
      </c>
      <c r="N168" s="3">
        <v>0</v>
      </c>
      <c r="O168" s="3">
        <v>18724.069999999996</v>
      </c>
      <c r="P168" s="3">
        <v>0</v>
      </c>
      <c r="Q168" s="3">
        <v>1440.53</v>
      </c>
      <c r="R168" s="3">
        <v>334.87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23985</v>
      </c>
      <c r="Z168" s="3">
        <v>171516.43000000002</v>
      </c>
      <c r="AA168" s="3">
        <v>1853.83</v>
      </c>
      <c r="AB168">
        <v>37215.240000000013</v>
      </c>
      <c r="AC168">
        <v>3657.6599999999989</v>
      </c>
      <c r="AD168">
        <v>31331.700000000012</v>
      </c>
      <c r="AE168">
        <v>0</v>
      </c>
      <c r="AF168">
        <v>14080.279999999995</v>
      </c>
      <c r="AG168">
        <v>1117.3800000000001</v>
      </c>
      <c r="AH168">
        <v>844</v>
      </c>
      <c r="AI168">
        <v>3557.02</v>
      </c>
      <c r="AJ168">
        <v>612.06999999999994</v>
      </c>
      <c r="AK168">
        <v>3985.2999999999997</v>
      </c>
      <c r="AL168">
        <v>722.56999999999994</v>
      </c>
      <c r="AM168">
        <v>0</v>
      </c>
      <c r="AN168">
        <v>905.82999999999993</v>
      </c>
      <c r="AO168">
        <v>7231.5000000000009</v>
      </c>
      <c r="AP168">
        <v>2391.83</v>
      </c>
      <c r="AQ168">
        <v>1316.1500000000003</v>
      </c>
      <c r="AR168">
        <v>17194.949999999997</v>
      </c>
      <c r="AS168">
        <v>2107.5</v>
      </c>
      <c r="AT168" s="22">
        <v>0</v>
      </c>
      <c r="AU168">
        <v>1604.53</v>
      </c>
      <c r="AV168">
        <v>0</v>
      </c>
      <c r="AW168">
        <v>569.74</v>
      </c>
      <c r="AX168">
        <v>0</v>
      </c>
      <c r="AY168">
        <v>0</v>
      </c>
      <c r="AZ168">
        <v>0</v>
      </c>
      <c r="BA168">
        <v>750.83999999999992</v>
      </c>
      <c r="BB168">
        <v>891.75</v>
      </c>
      <c r="BC168" s="3">
        <v>420</v>
      </c>
      <c r="BD168" s="3">
        <v>24461.510000000009</v>
      </c>
      <c r="BE168" s="3">
        <v>6205</v>
      </c>
      <c r="BF168" s="3">
        <v>4808.24</v>
      </c>
      <c r="BG168" s="3">
        <v>12220.149999999998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4405</v>
      </c>
      <c r="BN168" s="3">
        <v>0</v>
      </c>
      <c r="BO168" s="3">
        <v>0</v>
      </c>
      <c r="BP168" s="3">
        <v>1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2">
        <v>0</v>
      </c>
      <c r="BY168" s="2">
        <v>0</v>
      </c>
      <c r="BZ168" s="2">
        <v>73545.27</v>
      </c>
      <c r="CA168" s="2">
        <v>24229.08</v>
      </c>
      <c r="CB168" s="2">
        <v>0</v>
      </c>
      <c r="CC168" s="2">
        <v>0</v>
      </c>
      <c r="CD168" s="2">
        <v>0</v>
      </c>
    </row>
    <row r="169" spans="1:83" ht="14.4" x14ac:dyDescent="0.3">
      <c r="A169" s="27">
        <v>3017</v>
      </c>
      <c r="B169" s="2" t="str">
        <f>_xlfn.XLOOKUP(A169,'Schools lookup'!A:A,'Schools lookup'!B:B)</f>
        <v>CIP3017</v>
      </c>
      <c r="C169" s="2" t="str">
        <f>_xlfn.XLOOKUP(A169,'Schools lookup'!A:A,'Schools lookup'!C:C)</f>
        <v>Brailsford CofE Primary School</v>
      </c>
      <c r="D169" s="3">
        <v>-17822.160000000011</v>
      </c>
      <c r="E169" s="3">
        <v>55299.62000000001</v>
      </c>
      <c r="F169" s="3">
        <v>15911.75</v>
      </c>
      <c r="G169" s="3">
        <v>348355.63</v>
      </c>
      <c r="H169" s="3">
        <v>0</v>
      </c>
      <c r="I169" s="3">
        <v>22322.53</v>
      </c>
      <c r="J169" s="3">
        <v>0</v>
      </c>
      <c r="K169" s="3">
        <v>14379.87</v>
      </c>
      <c r="L169" s="3">
        <v>1219.3800000000001</v>
      </c>
      <c r="M169" s="3">
        <v>0</v>
      </c>
      <c r="N169" s="3">
        <v>1760</v>
      </c>
      <c r="O169" s="3">
        <v>10795.309999999998</v>
      </c>
      <c r="P169" s="3">
        <v>4837.6600000000008</v>
      </c>
      <c r="Q169" s="3">
        <v>634.66</v>
      </c>
      <c r="R169" s="3">
        <v>1542.78</v>
      </c>
      <c r="S169" s="3">
        <v>1139.7200000000003</v>
      </c>
      <c r="T169" s="3">
        <v>0</v>
      </c>
      <c r="U169" s="3">
        <v>0</v>
      </c>
      <c r="V169" s="3">
        <v>0</v>
      </c>
      <c r="W169" s="3">
        <v>9313.2799999999988</v>
      </c>
      <c r="X169" s="3">
        <v>0</v>
      </c>
      <c r="Y169" s="3">
        <v>17872</v>
      </c>
      <c r="Z169" s="3">
        <v>141661.81</v>
      </c>
      <c r="AA169" s="3">
        <v>718.59</v>
      </c>
      <c r="AB169">
        <v>132540.09000000003</v>
      </c>
      <c r="AC169">
        <v>5939.37</v>
      </c>
      <c r="AD169">
        <v>30191.350000000002</v>
      </c>
      <c r="AE169">
        <v>0</v>
      </c>
      <c r="AF169">
        <v>4989.08</v>
      </c>
      <c r="AG169">
        <v>1524.23</v>
      </c>
      <c r="AH169">
        <v>5283.0999999999995</v>
      </c>
      <c r="AI169">
        <v>3612.9900000000007</v>
      </c>
      <c r="AJ169">
        <v>894.37</v>
      </c>
      <c r="AK169">
        <v>-812.11999999999989</v>
      </c>
      <c r="AL169">
        <v>1294.3000000000002</v>
      </c>
      <c r="AM169">
        <v>7723.9599999999991</v>
      </c>
      <c r="AN169">
        <v>814.7299999999999</v>
      </c>
      <c r="AO169">
        <v>8887.130000000001</v>
      </c>
      <c r="AP169">
        <v>14991.07</v>
      </c>
      <c r="AQ169">
        <v>1607.5699999999997</v>
      </c>
      <c r="AR169">
        <v>15598.210000000003</v>
      </c>
      <c r="AS169">
        <v>762.07000000000016</v>
      </c>
      <c r="AT169">
        <v>0</v>
      </c>
      <c r="AU169">
        <v>0</v>
      </c>
      <c r="AV169">
        <v>0</v>
      </c>
      <c r="AW169">
        <v>-247.5</v>
      </c>
      <c r="AX169">
        <v>976.36</v>
      </c>
      <c r="AY169">
        <v>22.5</v>
      </c>
      <c r="AZ169">
        <v>0</v>
      </c>
      <c r="BA169">
        <v>4052.6099999999992</v>
      </c>
      <c r="BB169">
        <v>2157.89</v>
      </c>
      <c r="BC169" s="3">
        <v>27147.819999999996</v>
      </c>
      <c r="BD169" s="3">
        <v>21793.149999999998</v>
      </c>
      <c r="BE169" s="3">
        <v>665.06000000000006</v>
      </c>
      <c r="BF169" s="3">
        <v>3902.08</v>
      </c>
      <c r="BG169" s="3">
        <v>6362.39</v>
      </c>
      <c r="BH169" s="3">
        <v>0</v>
      </c>
      <c r="BI169" s="3">
        <v>0</v>
      </c>
      <c r="BJ169" s="3">
        <v>0</v>
      </c>
      <c r="BK169" s="3">
        <v>6510.79</v>
      </c>
      <c r="BL169" s="3">
        <v>6393.02</v>
      </c>
      <c r="BM169" s="3">
        <v>5545.52</v>
      </c>
      <c r="BN169" s="3">
        <v>0</v>
      </c>
      <c r="BO169" s="3">
        <v>0</v>
      </c>
      <c r="BP169" s="3">
        <v>1</v>
      </c>
      <c r="BQ169" s="3">
        <v>0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4624</v>
      </c>
      <c r="BX169" s="2">
        <v>0</v>
      </c>
      <c r="BY169" s="2">
        <v>0</v>
      </c>
      <c r="BZ169" s="2">
        <v>-38016.890000000014</v>
      </c>
      <c r="CA169" s="2">
        <v>16833.27</v>
      </c>
      <c r="CB169" s="2">
        <v>0</v>
      </c>
      <c r="CC169" s="2">
        <v>51709.090000000011</v>
      </c>
      <c r="CD169" s="2">
        <v>0</v>
      </c>
      <c r="CE169" s="2" t="s">
        <v>717</v>
      </c>
    </row>
    <row r="170" spans="1:83" ht="14.4" x14ac:dyDescent="0.3">
      <c r="A170" s="27">
        <v>3018</v>
      </c>
      <c r="B170" s="2" t="str">
        <f>_xlfn.XLOOKUP(A170,'Schools lookup'!A:A,'Schools lookup'!B:B)</f>
        <v>CIP3018</v>
      </c>
      <c r="C170" s="2" t="str">
        <f>_xlfn.XLOOKUP(A170,'Schools lookup'!A:A,'Schools lookup'!C:C)</f>
        <v>Breadsall CE Primary School</v>
      </c>
      <c r="D170" s="21">
        <v>302345.55</v>
      </c>
      <c r="E170" s="21">
        <v>-658.06</v>
      </c>
      <c r="F170" s="21">
        <v>25717.53</v>
      </c>
      <c r="G170" s="21">
        <v>613282.75</v>
      </c>
      <c r="H170" s="21">
        <v>0</v>
      </c>
      <c r="I170" s="21">
        <v>48790.320000000007</v>
      </c>
      <c r="J170" s="21">
        <v>0</v>
      </c>
      <c r="K170" s="21">
        <v>21420</v>
      </c>
      <c r="L170" s="21">
        <v>12204</v>
      </c>
      <c r="M170" s="21">
        <v>0</v>
      </c>
      <c r="N170" s="21">
        <v>480</v>
      </c>
      <c r="O170" s="21">
        <v>20562.090000000004</v>
      </c>
      <c r="P170" s="21">
        <v>17907.960000000003</v>
      </c>
      <c r="Q170" s="21">
        <v>2324.21</v>
      </c>
      <c r="R170" s="21">
        <v>0</v>
      </c>
      <c r="S170" s="21">
        <v>9047.5</v>
      </c>
      <c r="T170" s="3">
        <v>0</v>
      </c>
      <c r="U170" s="3">
        <v>0</v>
      </c>
      <c r="V170" s="3">
        <v>0</v>
      </c>
      <c r="W170" s="21">
        <v>11400</v>
      </c>
      <c r="X170" s="21">
        <v>0</v>
      </c>
      <c r="Y170" s="21">
        <v>39280</v>
      </c>
      <c r="Z170" s="21">
        <v>341765.79999999993</v>
      </c>
      <c r="AA170" s="21">
        <v>9747.8700000000008</v>
      </c>
      <c r="AB170">
        <v>158807.37000000005</v>
      </c>
      <c r="AC170">
        <v>0</v>
      </c>
      <c r="AD170">
        <v>29130.380000000005</v>
      </c>
      <c r="AE170">
        <v>0</v>
      </c>
      <c r="AF170">
        <v>18959.679999999993</v>
      </c>
      <c r="AG170">
        <v>2837.43</v>
      </c>
      <c r="AH170">
        <v>1202.3499999999999</v>
      </c>
      <c r="AI170">
        <v>8096.94</v>
      </c>
      <c r="AJ170">
        <v>2228.42</v>
      </c>
      <c r="AK170">
        <v>24668.510000000002</v>
      </c>
      <c r="AL170">
        <v>0</v>
      </c>
      <c r="AM170">
        <v>35711.340000000004</v>
      </c>
      <c r="AN170">
        <v>1546.6999999999998</v>
      </c>
      <c r="AO170">
        <v>36290.800000000003</v>
      </c>
      <c r="AP170">
        <v>4437.8599999999997</v>
      </c>
      <c r="AQ170">
        <v>3282.9399999999987</v>
      </c>
      <c r="AR170">
        <v>48688.23</v>
      </c>
      <c r="AS170">
        <v>3302.58</v>
      </c>
      <c r="AT170">
        <v>0</v>
      </c>
      <c r="AU170">
        <v>349.98</v>
      </c>
      <c r="AV170">
        <v>0</v>
      </c>
      <c r="AW170">
        <v>60</v>
      </c>
      <c r="AX170">
        <v>0</v>
      </c>
      <c r="AY170">
        <v>0</v>
      </c>
      <c r="AZ170">
        <v>0</v>
      </c>
      <c r="BA170">
        <v>7236.5200000000032</v>
      </c>
      <c r="BB170">
        <v>3664.75</v>
      </c>
      <c r="BC170" s="21">
        <v>6386.7</v>
      </c>
      <c r="BD170" s="21">
        <v>49780.909999999989</v>
      </c>
      <c r="BE170" s="21">
        <v>5677.55</v>
      </c>
      <c r="BF170" s="21">
        <v>5979.17</v>
      </c>
      <c r="BG170" s="21">
        <v>17861.12</v>
      </c>
      <c r="BH170" s="21">
        <v>0</v>
      </c>
      <c r="BI170" s="21">
        <v>0</v>
      </c>
      <c r="BJ170" s="21">
        <v>0</v>
      </c>
      <c r="BK170" s="21">
        <v>8814.2300000000014</v>
      </c>
      <c r="BL170" s="21">
        <v>400</v>
      </c>
      <c r="BM170" s="3">
        <v>5305</v>
      </c>
      <c r="BN170" s="21">
        <v>0</v>
      </c>
      <c r="BO170" s="21">
        <v>0</v>
      </c>
      <c r="BP170" s="21">
        <v>1</v>
      </c>
      <c r="BQ170" s="21">
        <v>0</v>
      </c>
      <c r="BR170" s="3">
        <v>0</v>
      </c>
      <c r="BS170" s="3">
        <v>390.59</v>
      </c>
      <c r="BT170" s="3">
        <v>0</v>
      </c>
      <c r="BU170" s="3">
        <v>0</v>
      </c>
      <c r="BV170" s="3">
        <v>0</v>
      </c>
      <c r="BW170" s="3">
        <v>0</v>
      </c>
      <c r="BX170" s="20">
        <v>0</v>
      </c>
      <c r="BY170" s="20">
        <v>0</v>
      </c>
      <c r="BZ170" s="2">
        <v>259942.48</v>
      </c>
      <c r="CA170" s="2">
        <v>30631.94</v>
      </c>
      <c r="CB170" s="2">
        <v>0</v>
      </c>
      <c r="CC170" s="2">
        <v>1527.7099999999991</v>
      </c>
      <c r="CD170" s="2">
        <v>0</v>
      </c>
    </row>
    <row r="171" spans="1:83" ht="14.4" x14ac:dyDescent="0.3">
      <c r="A171" s="27">
        <v>3019</v>
      </c>
      <c r="B171" s="2" t="str">
        <f>_xlfn.XLOOKUP(A171,'Schools lookup'!A:A,'Schools lookup'!B:B)</f>
        <v>CIP3019</v>
      </c>
      <c r="C171" s="2" t="str">
        <f>_xlfn.XLOOKUP(A171,'Schools lookup'!A:A,'Schools lookup'!C:C)</f>
        <v>Fairfield Endowed CofE (C) Junior School</v>
      </c>
      <c r="D171" s="21">
        <v>228415.18</v>
      </c>
      <c r="E171" s="21">
        <v>-126158.5</v>
      </c>
      <c r="F171" s="21">
        <v>41586</v>
      </c>
      <c r="G171" s="21">
        <v>1136337.9000000001</v>
      </c>
      <c r="H171" s="21">
        <v>0</v>
      </c>
      <c r="I171" s="21">
        <v>106680.52</v>
      </c>
      <c r="J171" s="21">
        <v>0</v>
      </c>
      <c r="K171" s="21">
        <v>158000</v>
      </c>
      <c r="L171" s="21">
        <v>31053.5</v>
      </c>
      <c r="M171" s="21">
        <v>15000</v>
      </c>
      <c r="N171" s="21">
        <v>0</v>
      </c>
      <c r="O171" s="21">
        <v>49575.92</v>
      </c>
      <c r="P171" s="21">
        <v>21083.269999999993</v>
      </c>
      <c r="Q171" s="21">
        <v>1266.27</v>
      </c>
      <c r="R171" s="21">
        <v>0</v>
      </c>
      <c r="S171" s="21">
        <v>4733</v>
      </c>
      <c r="T171" s="3">
        <v>0</v>
      </c>
      <c r="U171" s="3">
        <v>0</v>
      </c>
      <c r="V171" s="3">
        <v>0</v>
      </c>
      <c r="W171" s="21">
        <v>0</v>
      </c>
      <c r="X171" s="21">
        <v>0</v>
      </c>
      <c r="Y171" s="21">
        <v>17990</v>
      </c>
      <c r="Z171" s="21">
        <v>750738.00999999978</v>
      </c>
      <c r="AA171" s="21">
        <v>10321.220000000003</v>
      </c>
      <c r="AB171">
        <v>202194.66999999995</v>
      </c>
      <c r="AC171">
        <v>58485.440000000017</v>
      </c>
      <c r="AD171">
        <v>78724.27</v>
      </c>
      <c r="AE171">
        <v>0</v>
      </c>
      <c r="AF171">
        <v>38523.100000000006</v>
      </c>
      <c r="AG171">
        <v>5616.6000000000013</v>
      </c>
      <c r="AH171">
        <v>6450</v>
      </c>
      <c r="AI171">
        <v>14721.279999999999</v>
      </c>
      <c r="AJ171">
        <v>1429.92</v>
      </c>
      <c r="AK171">
        <v>15996.170000000002</v>
      </c>
      <c r="AL171">
        <v>0</v>
      </c>
      <c r="AM171">
        <v>0</v>
      </c>
      <c r="AN171">
        <v>5688.48</v>
      </c>
      <c r="AO171">
        <v>35936.659999999989</v>
      </c>
      <c r="AP171">
        <v>20583.75</v>
      </c>
      <c r="AQ171">
        <v>8020.7000000000016</v>
      </c>
      <c r="AR171">
        <v>83994.040000000081</v>
      </c>
      <c r="AS171">
        <v>0</v>
      </c>
      <c r="AT171">
        <v>0</v>
      </c>
      <c r="AU171">
        <v>10213.159999999998</v>
      </c>
      <c r="AV171">
        <v>0</v>
      </c>
      <c r="AW171">
        <v>1643.7499999999995</v>
      </c>
      <c r="AX171">
        <v>0</v>
      </c>
      <c r="AY171">
        <v>532.5</v>
      </c>
      <c r="AZ171">
        <v>0</v>
      </c>
      <c r="BA171">
        <v>12242.019999999984</v>
      </c>
      <c r="BB171">
        <v>6892.7</v>
      </c>
      <c r="BC171" s="21">
        <v>19757.830000000002</v>
      </c>
      <c r="BD171" s="21">
        <v>76451.219999999972</v>
      </c>
      <c r="BE171" s="21">
        <v>7282.35</v>
      </c>
      <c r="BF171" s="21">
        <v>8345.42</v>
      </c>
      <c r="BG171" s="21">
        <v>21375.88</v>
      </c>
      <c r="BH171" s="21">
        <v>0</v>
      </c>
      <c r="BI171" s="21">
        <v>0</v>
      </c>
      <c r="BJ171" s="21">
        <v>0</v>
      </c>
      <c r="BK171" s="21">
        <v>0</v>
      </c>
      <c r="BL171" s="21">
        <v>0</v>
      </c>
      <c r="BM171" s="3">
        <v>6238.75</v>
      </c>
      <c r="BN171" s="21">
        <v>0</v>
      </c>
      <c r="BO171" s="21">
        <v>0</v>
      </c>
      <c r="BP171" s="21">
        <v>1</v>
      </c>
      <c r="BQ171" s="21">
        <v>0</v>
      </c>
      <c r="BR171" s="3">
        <v>10990</v>
      </c>
      <c r="BS171" s="3">
        <v>0</v>
      </c>
      <c r="BT171" s="3">
        <v>0</v>
      </c>
      <c r="BU171" s="3">
        <v>0</v>
      </c>
      <c r="BV171" s="3">
        <v>0</v>
      </c>
      <c r="BW171" s="3">
        <v>0</v>
      </c>
      <c r="BX171" s="20">
        <v>0</v>
      </c>
      <c r="BY171" s="20">
        <v>0</v>
      </c>
      <c r="BZ171" s="20">
        <v>267974.42000000004</v>
      </c>
      <c r="CA171" s="20">
        <v>36834.75</v>
      </c>
      <c r="CB171" s="2">
        <v>0</v>
      </c>
      <c r="CC171" s="2">
        <v>-126158.5</v>
      </c>
      <c r="CD171" s="2">
        <v>0</v>
      </c>
    </row>
    <row r="172" spans="1:83" s="20" customFormat="1" ht="14.4" x14ac:dyDescent="0.3">
      <c r="A172" s="27">
        <v>3022</v>
      </c>
      <c r="B172" s="2" t="str">
        <f>_xlfn.XLOOKUP(A172,'Schools lookup'!A:A,'Schools lookup'!B:B)</f>
        <v>CIP3022</v>
      </c>
      <c r="C172" s="2" t="str">
        <f>_xlfn.XLOOKUP(A172,'Schools lookup'!A:A,'Schools lookup'!C:C)</f>
        <v>Castleton CofE Primary School</v>
      </c>
      <c r="D172" s="21">
        <v>37204.050000000003</v>
      </c>
      <c r="E172" s="21">
        <v>7469.2</v>
      </c>
      <c r="F172" s="21">
        <v>22607.53</v>
      </c>
      <c r="G172" s="21">
        <v>336438.47</v>
      </c>
      <c r="H172" s="21">
        <v>0</v>
      </c>
      <c r="I172" s="21">
        <v>397.38</v>
      </c>
      <c r="J172" s="21">
        <v>0</v>
      </c>
      <c r="K172" s="21">
        <v>9560</v>
      </c>
      <c r="L172" s="21">
        <v>6097.88</v>
      </c>
      <c r="M172" s="21">
        <v>0</v>
      </c>
      <c r="N172" s="21">
        <v>0</v>
      </c>
      <c r="O172" s="21">
        <v>5423.3600000000006</v>
      </c>
      <c r="P172" s="21">
        <v>2694.34</v>
      </c>
      <c r="Q172" s="21">
        <v>990.25</v>
      </c>
      <c r="R172" s="21">
        <v>0</v>
      </c>
      <c r="S172" s="21">
        <v>0</v>
      </c>
      <c r="T172" s="3">
        <v>0</v>
      </c>
      <c r="U172" s="3">
        <v>0</v>
      </c>
      <c r="V172" s="3">
        <v>0</v>
      </c>
      <c r="W172" s="21">
        <v>0</v>
      </c>
      <c r="X172" s="21">
        <v>0</v>
      </c>
      <c r="Y172" s="21">
        <v>20571</v>
      </c>
      <c r="Z172" s="21">
        <v>165348.90000000002</v>
      </c>
      <c r="AA172" s="21">
        <v>10394.490000000005</v>
      </c>
      <c r="AB172">
        <v>59423.82</v>
      </c>
      <c r="AC172">
        <v>0</v>
      </c>
      <c r="AD172">
        <v>15647.07</v>
      </c>
      <c r="AE172">
        <v>0</v>
      </c>
      <c r="AF172">
        <v>5909.1299999999983</v>
      </c>
      <c r="AG172">
        <v>1259.9099999999999</v>
      </c>
      <c r="AH172">
        <v>1088.5</v>
      </c>
      <c r="AI172">
        <v>3914.37</v>
      </c>
      <c r="AJ172">
        <v>612.72</v>
      </c>
      <c r="AK172">
        <v>2225.8599999999997</v>
      </c>
      <c r="AL172">
        <v>356</v>
      </c>
      <c r="AM172">
        <v>6359.32</v>
      </c>
      <c r="AN172">
        <v>739.81</v>
      </c>
      <c r="AO172">
        <v>3956.85</v>
      </c>
      <c r="AP172">
        <v>1930.76</v>
      </c>
      <c r="AQ172">
        <v>12625</v>
      </c>
      <c r="AR172">
        <v>17900.729999999992</v>
      </c>
      <c r="AS172">
        <v>6429.7199999999993</v>
      </c>
      <c r="AT172">
        <v>0</v>
      </c>
      <c r="AU172">
        <v>764.70999999999992</v>
      </c>
      <c r="AV172">
        <v>0</v>
      </c>
      <c r="AW172">
        <v>30.8</v>
      </c>
      <c r="AX172">
        <v>0</v>
      </c>
      <c r="AY172">
        <v>0</v>
      </c>
      <c r="AZ172">
        <v>0</v>
      </c>
      <c r="BA172">
        <v>450.62</v>
      </c>
      <c r="BB172">
        <v>645.75</v>
      </c>
      <c r="BC172" s="21">
        <v>2486.92</v>
      </c>
      <c r="BD172" s="21">
        <v>14629.070000000003</v>
      </c>
      <c r="BE172" s="21">
        <v>484</v>
      </c>
      <c r="BF172" s="21">
        <v>5956.3099999999995</v>
      </c>
      <c r="BG172" s="21">
        <v>12100.040000000005</v>
      </c>
      <c r="BH172" s="21">
        <v>0</v>
      </c>
      <c r="BI172" s="21">
        <v>0</v>
      </c>
      <c r="BJ172" s="21">
        <v>0</v>
      </c>
      <c r="BK172" s="21">
        <v>0</v>
      </c>
      <c r="BL172" s="21">
        <v>0</v>
      </c>
      <c r="BM172" s="3">
        <v>4247.5</v>
      </c>
      <c r="BN172" s="21">
        <v>0</v>
      </c>
      <c r="BO172" s="21">
        <v>0</v>
      </c>
      <c r="BP172" s="21">
        <v>1</v>
      </c>
      <c r="BQ172" s="21">
        <v>0</v>
      </c>
      <c r="BR172" s="3">
        <v>0</v>
      </c>
      <c r="BS172" s="3">
        <v>0</v>
      </c>
      <c r="BT172" s="3">
        <v>0</v>
      </c>
      <c r="BU172" s="3">
        <v>0</v>
      </c>
      <c r="BV172" s="3">
        <v>0</v>
      </c>
      <c r="BW172" s="3">
        <v>0</v>
      </c>
      <c r="BX172" s="20">
        <v>0</v>
      </c>
      <c r="BY172" s="20">
        <v>0</v>
      </c>
      <c r="BZ172" s="20">
        <v>65705.56</v>
      </c>
      <c r="CA172" s="20">
        <v>26855.03</v>
      </c>
      <c r="CB172" s="20">
        <v>0</v>
      </c>
      <c r="CC172" s="20">
        <v>7469.2</v>
      </c>
      <c r="CD172" s="20">
        <v>0</v>
      </c>
    </row>
    <row r="173" spans="1:83" s="20" customFormat="1" ht="14.4" x14ac:dyDescent="0.3">
      <c r="A173" s="27">
        <v>3024</v>
      </c>
      <c r="B173" s="2" t="str">
        <f>_xlfn.XLOOKUP(A173,'Schools lookup'!A:A,'Schools lookup'!B:B)</f>
        <v>CIP3024</v>
      </c>
      <c r="C173" s="2" t="str">
        <f>_xlfn.XLOOKUP(A173,'Schools lookup'!A:A,'Schools lookup'!C:C)</f>
        <v>Dove Holes CofE Primary School</v>
      </c>
      <c r="D173" s="21">
        <v>41950.400000000001</v>
      </c>
      <c r="E173" s="21">
        <v>0</v>
      </c>
      <c r="F173" s="21">
        <v>23813.51</v>
      </c>
      <c r="G173" s="21">
        <v>428201.81</v>
      </c>
      <c r="H173" s="21">
        <v>0</v>
      </c>
      <c r="I173" s="21">
        <v>6365.7500000000009</v>
      </c>
      <c r="J173" s="21">
        <v>0</v>
      </c>
      <c r="K173" s="21">
        <v>26640</v>
      </c>
      <c r="L173" s="21">
        <v>12223.380000000001</v>
      </c>
      <c r="M173" s="21">
        <v>0</v>
      </c>
      <c r="N173" s="21">
        <v>0</v>
      </c>
      <c r="O173" s="21">
        <v>19274.340000000007</v>
      </c>
      <c r="P173" s="21">
        <v>3847.6699999999996</v>
      </c>
      <c r="Q173" s="21">
        <v>3227.28</v>
      </c>
      <c r="R173" s="21">
        <v>0</v>
      </c>
      <c r="S173" s="21">
        <v>2234.4</v>
      </c>
      <c r="T173" s="3">
        <v>0</v>
      </c>
      <c r="U173" s="3">
        <v>0</v>
      </c>
      <c r="V173" s="3">
        <v>0</v>
      </c>
      <c r="W173" s="21">
        <v>0</v>
      </c>
      <c r="X173" s="21">
        <v>0</v>
      </c>
      <c r="Y173" s="21">
        <v>23214</v>
      </c>
      <c r="Z173" s="21">
        <v>275569.94999999995</v>
      </c>
      <c r="AA173" s="21">
        <v>0</v>
      </c>
      <c r="AB173">
        <v>45730.800000000017</v>
      </c>
      <c r="AC173">
        <v>8513.2699999999986</v>
      </c>
      <c r="AD173">
        <v>34683.329999999994</v>
      </c>
      <c r="AE173">
        <v>0</v>
      </c>
      <c r="AF173">
        <v>4956.46</v>
      </c>
      <c r="AG173">
        <v>1448.28</v>
      </c>
      <c r="AH173">
        <v>892.65999999999985</v>
      </c>
      <c r="AI173">
        <v>5260.45</v>
      </c>
      <c r="AJ173">
        <v>980.59</v>
      </c>
      <c r="AK173">
        <v>4850.9399999999996</v>
      </c>
      <c r="AL173">
        <v>0</v>
      </c>
      <c r="AM173">
        <v>401.41</v>
      </c>
      <c r="AN173">
        <v>848.22</v>
      </c>
      <c r="AO173">
        <v>12732.2</v>
      </c>
      <c r="AP173">
        <v>5988</v>
      </c>
      <c r="AQ173">
        <v>1301.0700000000002</v>
      </c>
      <c r="AR173">
        <v>21217.550000000003</v>
      </c>
      <c r="AS173">
        <v>1611.71</v>
      </c>
      <c r="AT173">
        <v>0</v>
      </c>
      <c r="AU173">
        <v>3061.0599999999995</v>
      </c>
      <c r="AV173">
        <v>0</v>
      </c>
      <c r="AW173">
        <v>523.66</v>
      </c>
      <c r="AX173">
        <v>0</v>
      </c>
      <c r="AY173">
        <v>0</v>
      </c>
      <c r="AZ173">
        <v>0</v>
      </c>
      <c r="BA173">
        <v>9038.8700000000026</v>
      </c>
      <c r="BB173">
        <v>1688.5</v>
      </c>
      <c r="BC173" s="21">
        <v>7429.45</v>
      </c>
      <c r="BD173" s="21">
        <v>33887.269999999975</v>
      </c>
      <c r="BE173" s="21">
        <v>13050.720000000001</v>
      </c>
      <c r="BF173" s="21">
        <v>7024.66</v>
      </c>
      <c r="BG173" s="21">
        <v>10995.149999999998</v>
      </c>
      <c r="BH173" s="21">
        <v>0</v>
      </c>
      <c r="BI173" s="21">
        <v>0</v>
      </c>
      <c r="BJ173" s="21">
        <v>0</v>
      </c>
      <c r="BK173" s="21">
        <v>0</v>
      </c>
      <c r="BL173" s="21">
        <v>0</v>
      </c>
      <c r="BM173" s="3">
        <v>4528.75</v>
      </c>
      <c r="BN173" s="21">
        <v>0</v>
      </c>
      <c r="BO173" s="21">
        <v>0</v>
      </c>
      <c r="BP173" s="21">
        <v>1</v>
      </c>
      <c r="BQ173" s="21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0</v>
      </c>
      <c r="BW173" s="3">
        <v>5775.42</v>
      </c>
      <c r="BX173" s="20">
        <v>0</v>
      </c>
      <c r="BY173" s="20">
        <v>0</v>
      </c>
      <c r="BZ173" s="20">
        <v>53492.800000000003</v>
      </c>
      <c r="CA173" s="20">
        <v>22566.84</v>
      </c>
      <c r="CB173" s="20">
        <v>0</v>
      </c>
      <c r="CC173" s="20">
        <v>0</v>
      </c>
      <c r="CD173" s="20">
        <v>0</v>
      </c>
    </row>
    <row r="174" spans="1:83" s="20" customFormat="1" ht="14.4" x14ac:dyDescent="0.3">
      <c r="A174" s="27">
        <v>3026</v>
      </c>
      <c r="B174" s="2" t="str">
        <f>_xlfn.XLOOKUP(A174,'Schools lookup'!A:A,'Schools lookup'!B:B)</f>
        <v>CIP3026</v>
      </c>
      <c r="C174" s="2" t="str">
        <f>_xlfn.XLOOKUP(A174,'Schools lookup'!A:A,'Schools lookup'!C:C)</f>
        <v>Clifton CofE Primary School</v>
      </c>
      <c r="D174" s="21">
        <v>-86456.95</v>
      </c>
      <c r="E174" s="21">
        <v>3000</v>
      </c>
      <c r="F174" s="21">
        <v>-9958.65</v>
      </c>
      <c r="G174" s="21">
        <v>613320.15</v>
      </c>
      <c r="H174" s="21">
        <v>0</v>
      </c>
      <c r="I174" s="21">
        <v>19256.679999999997</v>
      </c>
      <c r="J174" s="21">
        <v>0</v>
      </c>
      <c r="K174" s="21">
        <v>32870</v>
      </c>
      <c r="L174" s="21">
        <v>11478.25</v>
      </c>
      <c r="M174" s="21">
        <v>0</v>
      </c>
      <c r="N174" s="21">
        <v>0</v>
      </c>
      <c r="O174" s="21">
        <v>33272.21</v>
      </c>
      <c r="P174" s="21">
        <v>13836.669999999998</v>
      </c>
      <c r="Q174" s="21">
        <v>1342.98</v>
      </c>
      <c r="R174" s="21">
        <v>0</v>
      </c>
      <c r="S174" s="21">
        <v>0</v>
      </c>
      <c r="T174" s="3">
        <v>0</v>
      </c>
      <c r="U174" s="3">
        <v>0</v>
      </c>
      <c r="V174" s="3">
        <v>0</v>
      </c>
      <c r="W174" s="21">
        <v>0</v>
      </c>
      <c r="X174" s="21">
        <v>0</v>
      </c>
      <c r="Y174" s="21">
        <v>31491</v>
      </c>
      <c r="Z174" s="21">
        <v>297683.99</v>
      </c>
      <c r="AA174" s="21">
        <v>2038.1600000000003</v>
      </c>
      <c r="AB174">
        <v>165412.25999999992</v>
      </c>
      <c r="AC174">
        <v>0</v>
      </c>
      <c r="AD174">
        <v>21966.910000000007</v>
      </c>
      <c r="AE174">
        <v>0</v>
      </c>
      <c r="AF174">
        <v>24845.150000000009</v>
      </c>
      <c r="AG174">
        <v>2370.4400000000005</v>
      </c>
      <c r="AH174">
        <v>198</v>
      </c>
      <c r="AI174">
        <v>7863.59</v>
      </c>
      <c r="AJ174">
        <v>1561.42</v>
      </c>
      <c r="AK174">
        <v>12264.89</v>
      </c>
      <c r="AL174">
        <v>1924.23</v>
      </c>
      <c r="AM174">
        <v>26145.249999999996</v>
      </c>
      <c r="AN174">
        <v>1502.22</v>
      </c>
      <c r="AO174">
        <v>11430.95</v>
      </c>
      <c r="AP174">
        <v>5763.45</v>
      </c>
      <c r="AQ174">
        <v>7317.82</v>
      </c>
      <c r="AR174">
        <v>25196.600000000002</v>
      </c>
      <c r="AS174">
        <v>1145.77</v>
      </c>
      <c r="AT174">
        <v>0</v>
      </c>
      <c r="AU174">
        <v>9548.25</v>
      </c>
      <c r="AV174">
        <v>0</v>
      </c>
      <c r="AW174">
        <v>1102.44</v>
      </c>
      <c r="AX174">
        <v>0</v>
      </c>
      <c r="AY174">
        <v>378.9</v>
      </c>
      <c r="AZ174">
        <v>0</v>
      </c>
      <c r="BA174">
        <v>7043.45</v>
      </c>
      <c r="BB174">
        <v>3010.75</v>
      </c>
      <c r="BC174" s="21">
        <v>74332.639999999999</v>
      </c>
      <c r="BD174" s="21">
        <v>51225.510000000017</v>
      </c>
      <c r="BE174" s="21">
        <v>0</v>
      </c>
      <c r="BF174" s="21">
        <v>33998.590000000011</v>
      </c>
      <c r="BG174" s="21">
        <v>14074.98</v>
      </c>
      <c r="BH174" s="21">
        <v>0</v>
      </c>
      <c r="BI174" s="21">
        <v>0</v>
      </c>
      <c r="BJ174" s="21">
        <v>0</v>
      </c>
      <c r="BK174" s="21">
        <v>0</v>
      </c>
      <c r="BL174" s="21">
        <v>0</v>
      </c>
      <c r="BM174" s="3">
        <v>5125</v>
      </c>
      <c r="BN174" s="21">
        <v>0</v>
      </c>
      <c r="BO174" s="21">
        <v>0</v>
      </c>
      <c r="BP174" s="21">
        <v>1</v>
      </c>
      <c r="BQ174" s="21">
        <v>0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20">
        <v>0</v>
      </c>
      <c r="BY174" s="20">
        <v>0</v>
      </c>
      <c r="BZ174" s="20">
        <v>-140935.62</v>
      </c>
      <c r="CA174" s="20">
        <v>0</v>
      </c>
      <c r="CB174" s="20">
        <v>-4833.6499999999996</v>
      </c>
      <c r="CC174" s="20">
        <v>3000</v>
      </c>
      <c r="CD174" s="20">
        <v>0</v>
      </c>
    </row>
    <row r="175" spans="1:83" s="20" customFormat="1" ht="14.4" x14ac:dyDescent="0.3">
      <c r="A175" s="27">
        <v>3027</v>
      </c>
      <c r="B175" s="2" t="str">
        <f>_xlfn.XLOOKUP(A175,'Schools lookup'!A:A,'Schools lookup'!B:B)</f>
        <v>CIP3027</v>
      </c>
      <c r="C175" s="2" t="str">
        <f>_xlfn.XLOOKUP(A175,'Schools lookup'!A:A,'Schools lookup'!C:C)</f>
        <v>Coton-in-the-Elms Cof E Primary School</v>
      </c>
      <c r="D175" s="21">
        <v>15792.25</v>
      </c>
      <c r="E175" s="21">
        <v>0</v>
      </c>
      <c r="F175" s="21">
        <v>9802.2099999999991</v>
      </c>
      <c r="G175" s="21">
        <v>753929.32000000007</v>
      </c>
      <c r="H175" s="21">
        <v>0</v>
      </c>
      <c r="I175" s="21">
        <v>49116.93</v>
      </c>
      <c r="J175" s="21">
        <v>0</v>
      </c>
      <c r="K175" s="21">
        <v>43930</v>
      </c>
      <c r="L175" s="21">
        <v>19523.5</v>
      </c>
      <c r="M175" s="21">
        <v>0</v>
      </c>
      <c r="N175" s="21">
        <v>3714.920000000001</v>
      </c>
      <c r="O175" s="21">
        <v>29387.399999999994</v>
      </c>
      <c r="P175" s="21">
        <v>908.21</v>
      </c>
      <c r="Q175" s="21">
        <v>955.95</v>
      </c>
      <c r="R175" s="21">
        <v>0</v>
      </c>
      <c r="S175" s="21">
        <v>0</v>
      </c>
      <c r="T175" s="3">
        <v>0</v>
      </c>
      <c r="U175" s="3">
        <v>0</v>
      </c>
      <c r="V175" s="3">
        <v>0</v>
      </c>
      <c r="W175" s="21">
        <v>0</v>
      </c>
      <c r="X175" s="21">
        <v>0</v>
      </c>
      <c r="Y175" s="21">
        <v>38093</v>
      </c>
      <c r="Z175" s="21">
        <v>565394.27000000014</v>
      </c>
      <c r="AA175" s="21">
        <v>4701.3399999999983</v>
      </c>
      <c r="AB175">
        <v>95832.560000000056</v>
      </c>
      <c r="AC175">
        <v>21087.609999999993</v>
      </c>
      <c r="AD175">
        <v>43493.820000000007</v>
      </c>
      <c r="AE175">
        <v>714.39</v>
      </c>
      <c r="AF175">
        <v>15561.87</v>
      </c>
      <c r="AG175">
        <v>3938.29</v>
      </c>
      <c r="AH175">
        <v>4446.5</v>
      </c>
      <c r="AI175">
        <v>8126.28</v>
      </c>
      <c r="AJ175">
        <v>1018.16</v>
      </c>
      <c r="AK175">
        <v>14519.570000000003</v>
      </c>
      <c r="AL175">
        <v>1752.5</v>
      </c>
      <c r="AM175">
        <v>1264.0200000000004</v>
      </c>
      <c r="AN175">
        <v>1358.88</v>
      </c>
      <c r="AO175">
        <v>18006.329999999991</v>
      </c>
      <c r="AP175">
        <v>11726.5</v>
      </c>
      <c r="AQ175">
        <v>2874.3199999999997</v>
      </c>
      <c r="AR175">
        <v>31736.539999999994</v>
      </c>
      <c r="AS175">
        <v>1702</v>
      </c>
      <c r="AT175">
        <v>0</v>
      </c>
      <c r="AU175">
        <v>726.75</v>
      </c>
      <c r="AV175">
        <v>0</v>
      </c>
      <c r="AW175">
        <v>1114.6999999999998</v>
      </c>
      <c r="AX175">
        <v>0</v>
      </c>
      <c r="AY175">
        <v>0</v>
      </c>
      <c r="AZ175">
        <v>0</v>
      </c>
      <c r="BA175">
        <v>21882.45</v>
      </c>
      <c r="BB175">
        <v>4341.25</v>
      </c>
      <c r="BC175" s="21">
        <v>5307.68</v>
      </c>
      <c r="BD175" s="21">
        <v>61909.140000000007</v>
      </c>
      <c r="BE175" s="21">
        <v>18366.979999999981</v>
      </c>
      <c r="BF175" s="21">
        <v>6689.42</v>
      </c>
      <c r="BG175" s="21">
        <v>22119.42</v>
      </c>
      <c r="BH175" s="21">
        <v>0</v>
      </c>
      <c r="BI175" s="21">
        <v>0</v>
      </c>
      <c r="BJ175" s="21">
        <v>0</v>
      </c>
      <c r="BK175" s="21">
        <v>0</v>
      </c>
      <c r="BL175" s="21">
        <v>0</v>
      </c>
      <c r="BM175" s="3">
        <v>5563.75</v>
      </c>
      <c r="BN175" s="21">
        <v>0</v>
      </c>
      <c r="BO175" s="21">
        <v>0</v>
      </c>
      <c r="BP175" s="21">
        <v>1</v>
      </c>
      <c r="BQ175" s="21">
        <v>0</v>
      </c>
      <c r="BR175" s="3">
        <v>4465</v>
      </c>
      <c r="BS175" s="3">
        <v>0</v>
      </c>
      <c r="BT175" s="3">
        <v>0</v>
      </c>
      <c r="BU175" s="3">
        <v>0</v>
      </c>
      <c r="BV175" s="3">
        <v>0</v>
      </c>
      <c r="BW175" s="3">
        <v>4078.19</v>
      </c>
      <c r="BX175" s="20">
        <v>0</v>
      </c>
      <c r="BY175" s="20">
        <v>0</v>
      </c>
      <c r="BZ175" s="20">
        <v>-36362.06</v>
      </c>
      <c r="CA175" s="20">
        <v>6822.77</v>
      </c>
      <c r="CB175" s="20">
        <v>0</v>
      </c>
      <c r="CC175" s="20">
        <v>0</v>
      </c>
      <c r="CD175" s="20">
        <v>0</v>
      </c>
    </row>
    <row r="176" spans="1:83" s="20" customFormat="1" ht="14.4" x14ac:dyDescent="0.3">
      <c r="A176" s="27">
        <v>3030</v>
      </c>
      <c r="B176" s="2" t="str">
        <f>_xlfn.XLOOKUP(A176,'Schools lookup'!A:A,'Schools lookup'!B:B)</f>
        <v>CIP3030</v>
      </c>
      <c r="C176" s="2" t="str">
        <f>_xlfn.XLOOKUP(A176,'Schools lookup'!A:A,'Schools lookup'!C:C)</f>
        <v>Edale CofE Primary School</v>
      </c>
      <c r="D176" s="21">
        <v>5146.2</v>
      </c>
      <c r="E176" s="21">
        <v>0</v>
      </c>
      <c r="F176" s="21">
        <v>26132.87</v>
      </c>
      <c r="G176" s="21">
        <v>292041.78000000003</v>
      </c>
      <c r="H176" s="21">
        <v>0</v>
      </c>
      <c r="I176" s="21">
        <v>12905.7</v>
      </c>
      <c r="J176" s="21">
        <v>0</v>
      </c>
      <c r="K176" s="21">
        <v>5140</v>
      </c>
      <c r="L176" s="21">
        <v>5538.89</v>
      </c>
      <c r="M176" s="21">
        <v>0</v>
      </c>
      <c r="N176" s="21">
        <v>0</v>
      </c>
      <c r="O176" s="21">
        <v>13103.979999999998</v>
      </c>
      <c r="P176" s="21">
        <v>4313.4399999999996</v>
      </c>
      <c r="Q176" s="21">
        <v>2755.34</v>
      </c>
      <c r="R176" s="21">
        <v>0</v>
      </c>
      <c r="S176" s="21">
        <v>180</v>
      </c>
      <c r="T176" s="3">
        <v>0</v>
      </c>
      <c r="U176" s="3">
        <v>0</v>
      </c>
      <c r="V176" s="3">
        <v>0</v>
      </c>
      <c r="W176" s="21">
        <v>0</v>
      </c>
      <c r="X176" s="21">
        <v>0</v>
      </c>
      <c r="Y176" s="21">
        <v>21115</v>
      </c>
      <c r="Z176" s="21">
        <v>175216.97999999998</v>
      </c>
      <c r="AA176" s="21">
        <v>4819.1599999999989</v>
      </c>
      <c r="AB176">
        <v>50076.71</v>
      </c>
      <c r="AC176">
        <v>0</v>
      </c>
      <c r="AD176">
        <v>16891.07</v>
      </c>
      <c r="AE176">
        <v>0</v>
      </c>
      <c r="AF176">
        <v>4601.21</v>
      </c>
      <c r="AG176">
        <v>966.39</v>
      </c>
      <c r="AH176">
        <v>1457.5</v>
      </c>
      <c r="AI176">
        <v>3460.5099999999998</v>
      </c>
      <c r="AJ176">
        <v>179.68</v>
      </c>
      <c r="AK176">
        <v>2500</v>
      </c>
      <c r="AL176">
        <v>0</v>
      </c>
      <c r="AM176">
        <v>9242.7100000000009</v>
      </c>
      <c r="AN176">
        <v>716.64</v>
      </c>
      <c r="AO176">
        <v>6806.08</v>
      </c>
      <c r="AP176">
        <v>1873.12</v>
      </c>
      <c r="AQ176">
        <v>1039.22</v>
      </c>
      <c r="AR176">
        <v>22974.219999999998</v>
      </c>
      <c r="AS176">
        <v>1903.25</v>
      </c>
      <c r="AT176" s="22">
        <v>0</v>
      </c>
      <c r="AU176">
        <v>0</v>
      </c>
      <c r="AV176">
        <v>0</v>
      </c>
      <c r="AW176">
        <v>0</v>
      </c>
      <c r="AX176">
        <v>1430.7400000000002</v>
      </c>
      <c r="AY176">
        <v>0</v>
      </c>
      <c r="AZ176">
        <v>0</v>
      </c>
      <c r="BA176">
        <v>5018.2099999999991</v>
      </c>
      <c r="BB176">
        <v>738</v>
      </c>
      <c r="BC176" s="21">
        <v>11837.130000000001</v>
      </c>
      <c r="BD176" s="21">
        <v>20734.959999999995</v>
      </c>
      <c r="BE176" s="21">
        <v>178.52</v>
      </c>
      <c r="BF176" s="21">
        <v>6394.42</v>
      </c>
      <c r="BG176" s="21">
        <v>9733.5399999999991</v>
      </c>
      <c r="BH176" s="21">
        <v>0</v>
      </c>
      <c r="BI176" s="21">
        <v>0</v>
      </c>
      <c r="BJ176" s="21">
        <v>0</v>
      </c>
      <c r="BK176" s="21">
        <v>0</v>
      </c>
      <c r="BL176" s="21">
        <v>0</v>
      </c>
      <c r="BM176" s="3">
        <v>4247.5</v>
      </c>
      <c r="BN176" s="21">
        <v>0</v>
      </c>
      <c r="BO176" s="21">
        <v>0</v>
      </c>
      <c r="BP176" s="21">
        <v>1</v>
      </c>
      <c r="BQ176" s="21">
        <v>0</v>
      </c>
      <c r="BR176" s="3">
        <v>1377.5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20">
        <v>0</v>
      </c>
      <c r="BY176" s="20">
        <v>0</v>
      </c>
      <c r="BZ176" s="20">
        <v>1450.36</v>
      </c>
      <c r="CA176" s="20">
        <v>29002.87</v>
      </c>
      <c r="CB176" s="20">
        <v>0</v>
      </c>
      <c r="CC176" s="20">
        <v>0</v>
      </c>
      <c r="CD176" s="20">
        <v>0</v>
      </c>
    </row>
    <row r="177" spans="1:83" s="20" customFormat="1" ht="14.4" x14ac:dyDescent="0.3">
      <c r="A177" s="27">
        <v>3032</v>
      </c>
      <c r="B177" s="2" t="str">
        <f>_xlfn.XLOOKUP(A177,'Schools lookup'!A:A,'Schools lookup'!B:B)</f>
        <v>CIP3032</v>
      </c>
      <c r="C177" s="2" t="str">
        <f>_xlfn.XLOOKUP(A177,'Schools lookup'!A:A,'Schools lookup'!C:C)</f>
        <v>Creswell CofE Controlled Infant and Nursery</v>
      </c>
      <c r="D177" s="21">
        <v>-6628.2900000000009</v>
      </c>
      <c r="E177" s="21">
        <v>-40345.040000000001</v>
      </c>
      <c r="F177" s="21">
        <v>24827.95</v>
      </c>
      <c r="G177" s="21">
        <v>1391363.89</v>
      </c>
      <c r="H177" s="21">
        <v>0</v>
      </c>
      <c r="I177" s="21">
        <v>142817.71999999997</v>
      </c>
      <c r="J177" s="21">
        <v>0</v>
      </c>
      <c r="K177" s="21">
        <v>142254</v>
      </c>
      <c r="L177" s="21">
        <v>30647.940000000002</v>
      </c>
      <c r="M177" s="21">
        <v>0</v>
      </c>
      <c r="N177" s="21">
        <v>20274.900000000001</v>
      </c>
      <c r="O177" s="21">
        <v>11427.300000000001</v>
      </c>
      <c r="P177" s="21">
        <v>-294.38</v>
      </c>
      <c r="Q177" s="21">
        <v>3040.43</v>
      </c>
      <c r="R177" s="21">
        <v>0</v>
      </c>
      <c r="S177" s="21">
        <v>0</v>
      </c>
      <c r="T177" s="3">
        <v>0</v>
      </c>
      <c r="U177" s="3">
        <v>0</v>
      </c>
      <c r="V177" s="3">
        <v>0</v>
      </c>
      <c r="W177" s="21">
        <v>980</v>
      </c>
      <c r="X177" s="21">
        <v>0</v>
      </c>
      <c r="Y177" s="21">
        <v>56074</v>
      </c>
      <c r="Z177" s="21">
        <v>660679.73000000021</v>
      </c>
      <c r="AA177" s="21">
        <v>27198.139999999996</v>
      </c>
      <c r="AB177">
        <v>547938.05999999994</v>
      </c>
      <c r="AC177">
        <v>64649.669999999984</v>
      </c>
      <c r="AD177">
        <v>55165.549999999988</v>
      </c>
      <c r="AE177">
        <v>0</v>
      </c>
      <c r="AF177">
        <v>31694.11</v>
      </c>
      <c r="AG177">
        <v>6684.6900000000023</v>
      </c>
      <c r="AH177">
        <v>3367.13</v>
      </c>
      <c r="AI177">
        <v>14285.970000000001</v>
      </c>
      <c r="AJ177">
        <v>1399.98</v>
      </c>
      <c r="AK177">
        <v>19266.760000000002</v>
      </c>
      <c r="AL177">
        <v>3425.76</v>
      </c>
      <c r="AM177">
        <v>5343.4400000000005</v>
      </c>
      <c r="AN177">
        <v>7787.49</v>
      </c>
      <c r="AO177">
        <v>32123.56</v>
      </c>
      <c r="AP177">
        <v>24326.25</v>
      </c>
      <c r="AQ177">
        <v>4594.04</v>
      </c>
      <c r="AR177">
        <v>49900.890000000007</v>
      </c>
      <c r="AS177">
        <v>2464.64</v>
      </c>
      <c r="AT177">
        <v>0</v>
      </c>
      <c r="AU177">
        <v>7792</v>
      </c>
      <c r="AV177">
        <v>0</v>
      </c>
      <c r="AW177">
        <v>4047.3</v>
      </c>
      <c r="AX177">
        <v>570.08000000000004</v>
      </c>
      <c r="AY177">
        <v>0</v>
      </c>
      <c r="AZ177">
        <v>0</v>
      </c>
      <c r="BA177">
        <v>16832.160000000003</v>
      </c>
      <c r="BB177">
        <v>5750.25</v>
      </c>
      <c r="BC177" s="21">
        <v>50</v>
      </c>
      <c r="BD177" s="21">
        <v>82655.05</v>
      </c>
      <c r="BE177" s="21">
        <v>5641.16</v>
      </c>
      <c r="BF177" s="21">
        <v>18023.54</v>
      </c>
      <c r="BG177" s="21">
        <v>37928.06</v>
      </c>
      <c r="BH177" s="21">
        <v>0</v>
      </c>
      <c r="BI177" s="21">
        <v>0</v>
      </c>
      <c r="BJ177" s="21">
        <v>0</v>
      </c>
      <c r="BK177" s="21">
        <v>5430.5999999999995</v>
      </c>
      <c r="BL177" s="21">
        <v>0</v>
      </c>
      <c r="BM177" s="3">
        <v>6470.5</v>
      </c>
      <c r="BN177" s="21">
        <v>0</v>
      </c>
      <c r="BO177" s="21">
        <v>0</v>
      </c>
      <c r="BP177" s="21">
        <v>1</v>
      </c>
      <c r="BQ177" s="21">
        <v>0</v>
      </c>
      <c r="BR177" s="3">
        <v>544.79999999999995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20">
        <v>0</v>
      </c>
      <c r="BY177" s="20">
        <v>0</v>
      </c>
      <c r="BZ177" s="20">
        <v>49392.05</v>
      </c>
      <c r="CA177" s="20">
        <v>30753.65</v>
      </c>
      <c r="CB177" s="20">
        <v>0</v>
      </c>
      <c r="CC177" s="20">
        <v>-44795.64</v>
      </c>
      <c r="CD177" s="20">
        <v>0</v>
      </c>
    </row>
    <row r="178" spans="1:83" s="20" customFormat="1" ht="14.4" x14ac:dyDescent="0.3">
      <c r="A178" s="27">
        <v>3033</v>
      </c>
      <c r="B178" s="2" t="str">
        <f>_xlfn.XLOOKUP(A178,'Schools lookup'!A:A,'Schools lookup'!B:B)</f>
        <v>CIP3033</v>
      </c>
      <c r="C178" s="2" t="str">
        <f>_xlfn.XLOOKUP(A178,'Schools lookup'!A:A,'Schools lookup'!C:C)</f>
        <v>Elton CofE Primary School</v>
      </c>
      <c r="D178" s="21">
        <v>70902.64</v>
      </c>
      <c r="E178" s="21">
        <v>6422.35</v>
      </c>
      <c r="F178" s="21">
        <v>6612.73</v>
      </c>
      <c r="G178" s="21">
        <v>273144.98</v>
      </c>
      <c r="H178" s="21">
        <v>0</v>
      </c>
      <c r="I178" s="21">
        <v>76752.31</v>
      </c>
      <c r="J178" s="21">
        <v>0</v>
      </c>
      <c r="K178" s="21">
        <v>14360</v>
      </c>
      <c r="L178" s="21">
        <v>5565</v>
      </c>
      <c r="M178" s="21">
        <v>0</v>
      </c>
      <c r="N178" s="21">
        <v>0</v>
      </c>
      <c r="O178" s="21">
        <v>8801.26</v>
      </c>
      <c r="P178" s="21">
        <v>3276.5899999999997</v>
      </c>
      <c r="Q178" s="21">
        <v>20090.719999999998</v>
      </c>
      <c r="R178" s="21">
        <v>103.29</v>
      </c>
      <c r="S178" s="21">
        <v>590</v>
      </c>
      <c r="T178" s="3">
        <v>0</v>
      </c>
      <c r="U178" s="3">
        <v>0</v>
      </c>
      <c r="V178" s="3">
        <v>0</v>
      </c>
      <c r="W178" s="21">
        <v>0</v>
      </c>
      <c r="X178" s="21">
        <v>0</v>
      </c>
      <c r="Y178" s="21">
        <v>17063</v>
      </c>
      <c r="Z178" s="21">
        <v>120300.13999999996</v>
      </c>
      <c r="AA178" s="21">
        <v>31298.790000000005</v>
      </c>
      <c r="AB178">
        <v>98910.390000000043</v>
      </c>
      <c r="AC178">
        <v>0</v>
      </c>
      <c r="AD178">
        <v>23298.25</v>
      </c>
      <c r="AE178">
        <v>0</v>
      </c>
      <c r="AF178">
        <v>7284.5099999999993</v>
      </c>
      <c r="AG178">
        <v>1922.5300000000002</v>
      </c>
      <c r="AH178">
        <v>3004.2</v>
      </c>
      <c r="AI178">
        <v>3099.26</v>
      </c>
      <c r="AJ178">
        <v>1186.4099999999999</v>
      </c>
      <c r="AK178">
        <v>10597.460000000001</v>
      </c>
      <c r="AL178">
        <v>0</v>
      </c>
      <c r="AM178">
        <v>12679.54</v>
      </c>
      <c r="AN178">
        <v>1830.8900000000003</v>
      </c>
      <c r="AO178">
        <v>5907.3099999999995</v>
      </c>
      <c r="AP178">
        <v>2074.84</v>
      </c>
      <c r="AQ178">
        <v>4158.8200000000006</v>
      </c>
      <c r="AR178">
        <v>9796.9599999999973</v>
      </c>
      <c r="AS178">
        <v>2152.37</v>
      </c>
      <c r="AT178">
        <v>0</v>
      </c>
      <c r="AU178">
        <v>1357</v>
      </c>
      <c r="AV178">
        <v>0</v>
      </c>
      <c r="AW178">
        <v>309</v>
      </c>
      <c r="AX178">
        <v>1127.81</v>
      </c>
      <c r="AY178">
        <v>0</v>
      </c>
      <c r="AZ178">
        <v>0</v>
      </c>
      <c r="BA178">
        <v>3340.2</v>
      </c>
      <c r="BB178">
        <v>643</v>
      </c>
      <c r="BC178" s="21">
        <v>50105.259999999995</v>
      </c>
      <c r="BD178" s="21">
        <v>18004.179999999982</v>
      </c>
      <c r="BE178" s="21">
        <v>12457.769999999999</v>
      </c>
      <c r="BF178" s="21">
        <v>14129.360000000002</v>
      </c>
      <c r="BG178" s="21">
        <v>14037.460000000001</v>
      </c>
      <c r="BH178" s="21">
        <v>0</v>
      </c>
      <c r="BI178" s="21">
        <v>0</v>
      </c>
      <c r="BJ178" s="21">
        <v>0</v>
      </c>
      <c r="BK178" s="21">
        <v>0</v>
      </c>
      <c r="BL178" s="21">
        <v>0</v>
      </c>
      <c r="BM178" s="3">
        <v>4281.25</v>
      </c>
      <c r="BN178" s="21">
        <v>0</v>
      </c>
      <c r="BO178" s="21">
        <v>0</v>
      </c>
      <c r="BP178" s="21">
        <v>1</v>
      </c>
      <c r="BQ178" s="21">
        <v>0</v>
      </c>
      <c r="BR178" s="3">
        <v>3026.33</v>
      </c>
      <c r="BS178" s="3">
        <v>0</v>
      </c>
      <c r="BT178" s="3">
        <v>0</v>
      </c>
      <c r="BU178" s="3">
        <v>0</v>
      </c>
      <c r="BV178" s="3">
        <v>0</v>
      </c>
      <c r="BW178" s="3">
        <v>1245.4000000000001</v>
      </c>
      <c r="BX178" s="20">
        <v>0</v>
      </c>
      <c r="BY178" s="20">
        <v>0</v>
      </c>
      <c r="BZ178" s="20">
        <v>35636.080000000002</v>
      </c>
      <c r="CA178" s="20">
        <v>6622.25</v>
      </c>
      <c r="CB178" s="20">
        <v>0</v>
      </c>
      <c r="CC178" s="20">
        <v>6422.35</v>
      </c>
      <c r="CD178" s="20">
        <v>0</v>
      </c>
    </row>
    <row r="179" spans="1:83" s="20" customFormat="1" ht="14.4" x14ac:dyDescent="0.3">
      <c r="A179" s="27">
        <v>3034</v>
      </c>
      <c r="B179" s="2" t="str">
        <f>_xlfn.XLOOKUP(A179,'Schools lookup'!A:A,'Schools lookup'!B:B)</f>
        <v>CIP3034</v>
      </c>
      <c r="C179" s="2" t="str">
        <f>_xlfn.XLOOKUP(A179,'Schools lookup'!A:A,'Schools lookup'!C:C)</f>
        <v>Eyam CofE Primary School</v>
      </c>
      <c r="D179" s="21">
        <v>102969.43</v>
      </c>
      <c r="E179" s="21">
        <v>3542.3499999999995</v>
      </c>
      <c r="F179" s="21">
        <v>5297.03</v>
      </c>
      <c r="G179" s="21">
        <v>450148.98</v>
      </c>
      <c r="H179" s="21">
        <v>0</v>
      </c>
      <c r="I179" s="21">
        <v>21948.560000000001</v>
      </c>
      <c r="J179" s="21">
        <v>0</v>
      </c>
      <c r="K179" s="21">
        <v>11450</v>
      </c>
      <c r="L179" s="21">
        <v>9115.67</v>
      </c>
      <c r="M179" s="21">
        <v>0</v>
      </c>
      <c r="N179" s="21">
        <v>0</v>
      </c>
      <c r="O179" s="21">
        <v>56952.76</v>
      </c>
      <c r="P179" s="21">
        <v>7659.2</v>
      </c>
      <c r="Q179" s="21">
        <v>1192.6399999999999</v>
      </c>
      <c r="R179" s="21">
        <v>0</v>
      </c>
      <c r="S179" s="21">
        <v>0</v>
      </c>
      <c r="T179" s="3">
        <v>0</v>
      </c>
      <c r="U179" s="3">
        <v>0</v>
      </c>
      <c r="V179" s="3">
        <v>0</v>
      </c>
      <c r="W179" s="21">
        <v>5000</v>
      </c>
      <c r="X179" s="21">
        <v>0</v>
      </c>
      <c r="Y179" s="21">
        <v>26815</v>
      </c>
      <c r="Z179" s="21">
        <v>275754.58999999991</v>
      </c>
      <c r="AA179" s="21">
        <v>12019.65</v>
      </c>
      <c r="AB179">
        <v>67041.88999999997</v>
      </c>
      <c r="AC179">
        <v>20694.739999999998</v>
      </c>
      <c r="AD179">
        <v>30667.650000000012</v>
      </c>
      <c r="AE179">
        <v>0</v>
      </c>
      <c r="AF179">
        <v>11052.389999999998</v>
      </c>
      <c r="AG179">
        <v>3653.1400000000012</v>
      </c>
      <c r="AH179">
        <v>1745.5</v>
      </c>
      <c r="AI179">
        <v>5658.23</v>
      </c>
      <c r="AJ179">
        <v>464.16</v>
      </c>
      <c r="AK179">
        <v>23698.98</v>
      </c>
      <c r="AL179">
        <v>628.04999999999995</v>
      </c>
      <c r="AM179">
        <v>1785.58</v>
      </c>
      <c r="AN179">
        <v>1506.3000000000002</v>
      </c>
      <c r="AO179">
        <v>12864.32</v>
      </c>
      <c r="AP179">
        <v>3630.97</v>
      </c>
      <c r="AQ179">
        <v>2310.9</v>
      </c>
      <c r="AR179">
        <v>16737.689999999999</v>
      </c>
      <c r="AS179">
        <v>1379.01</v>
      </c>
      <c r="AT179">
        <v>0</v>
      </c>
      <c r="AU179">
        <v>3089.17</v>
      </c>
      <c r="AV179">
        <v>0</v>
      </c>
      <c r="AW179">
        <v>2276</v>
      </c>
      <c r="AX179">
        <v>0</v>
      </c>
      <c r="AY179">
        <v>0</v>
      </c>
      <c r="AZ179">
        <v>0</v>
      </c>
      <c r="BA179">
        <v>1229.17</v>
      </c>
      <c r="BB179">
        <v>1906.5</v>
      </c>
      <c r="BC179" s="21">
        <v>3021.67</v>
      </c>
      <c r="BD179" s="21">
        <v>29533.000000000004</v>
      </c>
      <c r="BE179" s="21">
        <v>0</v>
      </c>
      <c r="BF179" s="21">
        <v>8394.380000000001</v>
      </c>
      <c r="BG179" s="21">
        <v>12612.3</v>
      </c>
      <c r="BH179" s="21">
        <v>0</v>
      </c>
      <c r="BI179" s="21">
        <v>0</v>
      </c>
      <c r="BJ179" s="21">
        <v>0</v>
      </c>
      <c r="BK179" s="21">
        <v>4081.9499999999989</v>
      </c>
      <c r="BL179" s="21">
        <v>0</v>
      </c>
      <c r="BM179" s="3">
        <v>4720</v>
      </c>
      <c r="BN179" s="21">
        <v>0</v>
      </c>
      <c r="BO179" s="21">
        <v>0</v>
      </c>
      <c r="BP179" s="21">
        <v>1</v>
      </c>
      <c r="BQ179" s="21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4883.08</v>
      </c>
      <c r="BX179" s="20">
        <v>0</v>
      </c>
      <c r="BY179" s="20">
        <v>0</v>
      </c>
      <c r="BZ179" s="20">
        <v>132896.30000000002</v>
      </c>
      <c r="CA179" s="20">
        <v>5133.95</v>
      </c>
      <c r="CB179" s="20">
        <v>0</v>
      </c>
      <c r="CC179" s="20">
        <v>4460.3999999999996</v>
      </c>
      <c r="CD179" s="20">
        <v>0</v>
      </c>
    </row>
    <row r="180" spans="1:83" s="20" customFormat="1" ht="14.4" x14ac:dyDescent="0.3">
      <c r="A180" s="27">
        <v>3035</v>
      </c>
      <c r="B180" s="2" t="str">
        <f>_xlfn.XLOOKUP(A180,'Schools lookup'!A:A,'Schools lookup'!B:B)</f>
        <v>CIP3035</v>
      </c>
      <c r="C180" s="2" t="str">
        <f>_xlfn.XLOOKUP(A180,'Schools lookup'!A:A,'Schools lookup'!C:C)</f>
        <v>St Luke's CofE Primary School</v>
      </c>
      <c r="D180" s="21">
        <v>154509.85</v>
      </c>
      <c r="E180" s="21">
        <v>0</v>
      </c>
      <c r="F180" s="21">
        <v>44293.47</v>
      </c>
      <c r="G180" s="21">
        <v>1038678.35</v>
      </c>
      <c r="H180" s="21">
        <v>0</v>
      </c>
      <c r="I180" s="21">
        <v>65745.400000000009</v>
      </c>
      <c r="J180" s="21">
        <v>0</v>
      </c>
      <c r="K180" s="21">
        <v>60320</v>
      </c>
      <c r="L180" s="21">
        <v>20941.13</v>
      </c>
      <c r="M180" s="21">
        <v>72750</v>
      </c>
      <c r="N180" s="21">
        <v>2825</v>
      </c>
      <c r="O180" s="21">
        <v>32894.409999999996</v>
      </c>
      <c r="P180" s="21">
        <v>26885</v>
      </c>
      <c r="Q180" s="21">
        <v>1151</v>
      </c>
      <c r="R180" s="21">
        <v>0</v>
      </c>
      <c r="S180" s="21">
        <v>0</v>
      </c>
      <c r="T180" s="3">
        <v>0</v>
      </c>
      <c r="U180" s="3">
        <v>0</v>
      </c>
      <c r="V180" s="3">
        <v>0</v>
      </c>
      <c r="W180" s="21">
        <v>0</v>
      </c>
      <c r="X180" s="21">
        <v>0</v>
      </c>
      <c r="Y180" s="21">
        <v>46252</v>
      </c>
      <c r="Z180" s="21">
        <v>603008.76999999979</v>
      </c>
      <c r="AA180" s="21">
        <v>26198.570000000007</v>
      </c>
      <c r="AB180">
        <v>281192.97000000003</v>
      </c>
      <c r="AC180">
        <v>59075.510000000031</v>
      </c>
      <c r="AD180">
        <v>17936.690000000002</v>
      </c>
      <c r="AE180">
        <v>427.32999999999993</v>
      </c>
      <c r="AF180">
        <v>11397.07</v>
      </c>
      <c r="AG180">
        <v>4748.9699999999993</v>
      </c>
      <c r="AH180">
        <v>1929</v>
      </c>
      <c r="AI180">
        <v>13710.710000000001</v>
      </c>
      <c r="AJ180">
        <v>1557.19</v>
      </c>
      <c r="AK180">
        <v>9115.3599999999988</v>
      </c>
      <c r="AL180">
        <v>2915.61</v>
      </c>
      <c r="AM180">
        <v>5015.29</v>
      </c>
      <c r="AN180">
        <v>1955.0299999999997</v>
      </c>
      <c r="AO180">
        <v>31004.869999999992</v>
      </c>
      <c r="AP180">
        <v>28392</v>
      </c>
      <c r="AQ180">
        <v>480</v>
      </c>
      <c r="AR180">
        <v>85739.41</v>
      </c>
      <c r="AS180">
        <v>0</v>
      </c>
      <c r="AT180" s="22">
        <v>0</v>
      </c>
      <c r="AU180">
        <v>0</v>
      </c>
      <c r="AV180">
        <v>0</v>
      </c>
      <c r="AW180">
        <v>0</v>
      </c>
      <c r="AX180">
        <v>0</v>
      </c>
      <c r="AY180">
        <v>1619</v>
      </c>
      <c r="AZ180">
        <v>0</v>
      </c>
      <c r="BA180">
        <v>1074.76</v>
      </c>
      <c r="BB180">
        <v>6396</v>
      </c>
      <c r="BC180" s="21">
        <v>13033</v>
      </c>
      <c r="BD180" s="21">
        <v>82889.480000000025</v>
      </c>
      <c r="BE180" s="21">
        <v>8246.8200000000033</v>
      </c>
      <c r="BF180" s="21">
        <v>8302.24</v>
      </c>
      <c r="BG180" s="21">
        <v>18681.940000000002</v>
      </c>
      <c r="BH180" s="21">
        <v>0</v>
      </c>
      <c r="BI180" s="21">
        <v>0</v>
      </c>
      <c r="BJ180" s="21">
        <v>0</v>
      </c>
      <c r="BK180" s="21">
        <v>0</v>
      </c>
      <c r="BL180" s="21">
        <v>0</v>
      </c>
      <c r="BM180" s="3">
        <v>6396.25</v>
      </c>
      <c r="BN180" s="21">
        <v>0</v>
      </c>
      <c r="BO180" s="21">
        <v>0</v>
      </c>
      <c r="BP180" s="21">
        <v>1</v>
      </c>
      <c r="BQ180" s="21">
        <v>0</v>
      </c>
      <c r="BR180" s="3">
        <v>11972.36</v>
      </c>
      <c r="BS180" s="3">
        <v>666</v>
      </c>
      <c r="BT180" s="3">
        <v>0</v>
      </c>
      <c r="BU180" s="3">
        <v>0</v>
      </c>
      <c r="BV180" s="3">
        <v>0</v>
      </c>
      <c r="BW180" s="3">
        <v>21965.9</v>
      </c>
      <c r="BX180" s="20">
        <v>0</v>
      </c>
      <c r="BY180" s="20">
        <v>0</v>
      </c>
      <c r="BZ180" s="20">
        <v>196908.55</v>
      </c>
      <c r="CA180" s="20">
        <v>16085.46</v>
      </c>
      <c r="CB180" s="20">
        <v>0</v>
      </c>
      <c r="CC180" s="20">
        <v>0</v>
      </c>
      <c r="CD180" s="20">
        <v>0</v>
      </c>
    </row>
    <row r="181" spans="1:83" s="20" customFormat="1" ht="14.4" x14ac:dyDescent="0.3">
      <c r="A181" s="27">
        <v>3036</v>
      </c>
      <c r="B181" s="2" t="str">
        <f>_xlfn.XLOOKUP(A181,'Schools lookup'!A:A,'Schools lookup'!B:B)</f>
        <v>CIP3036</v>
      </c>
      <c r="C181" s="2" t="str">
        <f>_xlfn.XLOOKUP(A181,'Schools lookup'!A:A,'Schools lookup'!C:C)</f>
        <v>St James' CofE Controlled Primary School</v>
      </c>
      <c r="D181" s="21">
        <v>90424.94</v>
      </c>
      <c r="E181" s="21">
        <v>704</v>
      </c>
      <c r="F181" s="21">
        <v>282</v>
      </c>
      <c r="G181" s="21">
        <v>1539500</v>
      </c>
      <c r="H181" s="21">
        <v>0</v>
      </c>
      <c r="I181" s="21">
        <v>222461.73</v>
      </c>
      <c r="J181" s="21">
        <v>0</v>
      </c>
      <c r="K181" s="21">
        <v>128279.6</v>
      </c>
      <c r="L181" s="21">
        <v>33272.839999999997</v>
      </c>
      <c r="M181" s="21">
        <v>0</v>
      </c>
      <c r="N181" s="21">
        <v>0</v>
      </c>
      <c r="O181" s="21">
        <v>117064.31000000001</v>
      </c>
      <c r="P181" s="21">
        <v>31468.320000000003</v>
      </c>
      <c r="Q181" s="21">
        <v>2955.75</v>
      </c>
      <c r="R181" s="21">
        <v>3566.35</v>
      </c>
      <c r="S181" s="21">
        <v>1692</v>
      </c>
      <c r="T181" s="3">
        <v>0</v>
      </c>
      <c r="U181" s="3">
        <v>0</v>
      </c>
      <c r="V181" s="3">
        <v>0</v>
      </c>
      <c r="W181" s="21">
        <v>0</v>
      </c>
      <c r="X181" s="21">
        <v>0</v>
      </c>
      <c r="Y181" s="21">
        <v>47390</v>
      </c>
      <c r="Z181" s="21">
        <v>1013951.7400000001</v>
      </c>
      <c r="AA181" s="21">
        <v>8079.1400000000021</v>
      </c>
      <c r="AB181">
        <v>517806.0399999998</v>
      </c>
      <c r="AC181">
        <v>55567.130000000026</v>
      </c>
      <c r="AD181">
        <v>74238.550000000017</v>
      </c>
      <c r="AE181">
        <v>422.41000000000008</v>
      </c>
      <c r="AF181">
        <v>46695.069999999992</v>
      </c>
      <c r="AG181">
        <v>8055.4399999999978</v>
      </c>
      <c r="AH181">
        <v>5032.97</v>
      </c>
      <c r="AI181">
        <v>19791.32</v>
      </c>
      <c r="AJ181">
        <v>5024.1499999999996</v>
      </c>
      <c r="AK181">
        <v>49006.89</v>
      </c>
      <c r="AL181">
        <v>1777.6399999999999</v>
      </c>
      <c r="AM181">
        <v>13156.209999999994</v>
      </c>
      <c r="AN181">
        <v>9202.41</v>
      </c>
      <c r="AO181">
        <v>26395.520000000011</v>
      </c>
      <c r="AP181">
        <v>21157.599999999999</v>
      </c>
      <c r="AQ181">
        <v>5528.8799999999974</v>
      </c>
      <c r="AR181">
        <v>38747.400000000052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199</v>
      </c>
      <c r="AY181">
        <v>18681.05</v>
      </c>
      <c r="AZ181">
        <v>0</v>
      </c>
      <c r="BA181">
        <v>18251.960000000003</v>
      </c>
      <c r="BB181">
        <v>7960.71</v>
      </c>
      <c r="BC181" s="21">
        <v>5055.59</v>
      </c>
      <c r="BD181" s="21">
        <v>105599.82999999999</v>
      </c>
      <c r="BE181" s="21">
        <v>5937.78</v>
      </c>
      <c r="BF181" s="21">
        <v>9830.42</v>
      </c>
      <c r="BG181" s="21">
        <v>25102.649999999998</v>
      </c>
      <c r="BH181" s="21">
        <v>0</v>
      </c>
      <c r="BI181" s="21">
        <v>0</v>
      </c>
      <c r="BJ181" s="21">
        <v>0</v>
      </c>
      <c r="BK181" s="21">
        <v>0</v>
      </c>
      <c r="BL181" s="21">
        <v>0</v>
      </c>
      <c r="BM181" s="3">
        <v>7364.2</v>
      </c>
      <c r="BN181" s="21">
        <v>0</v>
      </c>
      <c r="BO181" s="21">
        <v>0</v>
      </c>
      <c r="BP181" s="21">
        <v>1</v>
      </c>
      <c r="BQ181" s="21">
        <v>0</v>
      </c>
      <c r="BR181" s="3">
        <v>0</v>
      </c>
      <c r="BS181" s="3">
        <v>-300</v>
      </c>
      <c r="BT181" s="3">
        <v>0</v>
      </c>
      <c r="BU181" s="3">
        <v>0</v>
      </c>
      <c r="BV181" s="3">
        <v>0</v>
      </c>
      <c r="BW181" s="3">
        <v>701.57</v>
      </c>
      <c r="BX181" s="20">
        <v>0</v>
      </c>
      <c r="BY181" s="20">
        <v>0</v>
      </c>
      <c r="BZ181" s="20">
        <v>101820.34</v>
      </c>
      <c r="CA181" s="20">
        <v>7244.63</v>
      </c>
      <c r="CB181" s="20">
        <v>0</v>
      </c>
      <c r="CC181" s="20">
        <v>704</v>
      </c>
      <c r="CD181" s="20">
        <v>0</v>
      </c>
    </row>
    <row r="182" spans="1:83" s="20" customFormat="1" ht="14.4" x14ac:dyDescent="0.3">
      <c r="A182" s="27">
        <v>3037</v>
      </c>
      <c r="B182" s="2" t="str">
        <f>_xlfn.XLOOKUP(A182,'Schools lookup'!A:A,'Schools lookup'!B:B)</f>
        <v>CIP3037</v>
      </c>
      <c r="C182" s="2" t="str">
        <f>_xlfn.XLOOKUP(A182,'Schools lookup'!A:A,'Schools lookup'!C:C)</f>
        <v>Great Hucklow Primary School</v>
      </c>
      <c r="D182" s="21">
        <v>31507.39</v>
      </c>
      <c r="E182" s="21">
        <v>-5531.17</v>
      </c>
      <c r="F182" s="21">
        <v>13752.58</v>
      </c>
      <c r="G182" s="21">
        <v>350721.79</v>
      </c>
      <c r="H182" s="21">
        <v>0</v>
      </c>
      <c r="I182" s="21">
        <v>30195.490000000005</v>
      </c>
      <c r="J182" s="21">
        <v>0</v>
      </c>
      <c r="K182" s="21">
        <v>14800</v>
      </c>
      <c r="L182" s="21">
        <v>6709.83</v>
      </c>
      <c r="M182" s="21">
        <v>690</v>
      </c>
      <c r="N182" s="21">
        <v>0</v>
      </c>
      <c r="O182" s="21">
        <v>11619.810000000001</v>
      </c>
      <c r="P182" s="21">
        <v>4957.7699999999995</v>
      </c>
      <c r="Q182" s="21">
        <v>3087.8</v>
      </c>
      <c r="R182" s="21">
        <v>0</v>
      </c>
      <c r="S182" s="21">
        <v>2225.5</v>
      </c>
      <c r="T182" s="3">
        <v>0</v>
      </c>
      <c r="U182" s="3">
        <v>0</v>
      </c>
      <c r="V182" s="3">
        <v>0</v>
      </c>
      <c r="W182" s="21">
        <v>1932</v>
      </c>
      <c r="X182" s="21">
        <v>0</v>
      </c>
      <c r="Y182" s="21">
        <v>18342</v>
      </c>
      <c r="Z182" s="21">
        <v>164161.24</v>
      </c>
      <c r="AA182" s="21">
        <v>13530.370000000003</v>
      </c>
      <c r="AB182">
        <v>105109.70999999999</v>
      </c>
      <c r="AC182">
        <v>12670.660000000002</v>
      </c>
      <c r="AD182">
        <v>24406.07</v>
      </c>
      <c r="AE182">
        <v>0</v>
      </c>
      <c r="AF182">
        <v>0</v>
      </c>
      <c r="AG182">
        <v>1718</v>
      </c>
      <c r="AH182">
        <v>868.41</v>
      </c>
      <c r="AI182">
        <v>4286.75</v>
      </c>
      <c r="AJ182">
        <v>710.76</v>
      </c>
      <c r="AK182">
        <v>4188.4799999999996</v>
      </c>
      <c r="AL182">
        <v>0</v>
      </c>
      <c r="AM182">
        <v>1107.67</v>
      </c>
      <c r="AN182">
        <v>406.62000000000006</v>
      </c>
      <c r="AO182">
        <v>7110.1200000000008</v>
      </c>
      <c r="AP182">
        <v>4141.7</v>
      </c>
      <c r="AQ182">
        <v>1381.5800000000002</v>
      </c>
      <c r="AR182">
        <v>21968.210000000006</v>
      </c>
      <c r="AS182">
        <v>500</v>
      </c>
      <c r="AT182">
        <v>0</v>
      </c>
      <c r="AU182">
        <v>5753.65</v>
      </c>
      <c r="AV182">
        <v>0</v>
      </c>
      <c r="AW182">
        <v>1297.23</v>
      </c>
      <c r="AX182">
        <v>0</v>
      </c>
      <c r="AY182">
        <v>600</v>
      </c>
      <c r="AZ182">
        <v>0</v>
      </c>
      <c r="BA182">
        <v>2727.5400000000004</v>
      </c>
      <c r="BB182">
        <v>1108.74</v>
      </c>
      <c r="BC182" s="21">
        <v>5274.6499999999987</v>
      </c>
      <c r="BD182" s="21">
        <v>22044.37</v>
      </c>
      <c r="BE182" s="21">
        <v>0</v>
      </c>
      <c r="BF182" s="21">
        <v>7243.44</v>
      </c>
      <c r="BG182" s="21">
        <v>10932.480000000001</v>
      </c>
      <c r="BH182" s="21">
        <v>0</v>
      </c>
      <c r="BI182" s="21">
        <v>0</v>
      </c>
      <c r="BJ182" s="21">
        <v>0</v>
      </c>
      <c r="BK182" s="21">
        <v>0</v>
      </c>
      <c r="BL182" s="21">
        <v>0</v>
      </c>
      <c r="BM182" s="3">
        <v>4274.72</v>
      </c>
      <c r="BN182" s="21">
        <v>0</v>
      </c>
      <c r="BO182" s="21">
        <v>0</v>
      </c>
      <c r="BP182" s="21">
        <v>1</v>
      </c>
      <c r="BQ182" s="21">
        <v>0</v>
      </c>
      <c r="BR182" s="3">
        <v>10042</v>
      </c>
      <c r="BS182" s="3">
        <v>0</v>
      </c>
      <c r="BT182" s="3">
        <v>0</v>
      </c>
      <c r="BU182" s="3">
        <v>0</v>
      </c>
      <c r="BV182" s="3">
        <v>0</v>
      </c>
      <c r="BW182" s="3">
        <v>2327.3200000000002</v>
      </c>
      <c r="BX182" s="20">
        <v>0</v>
      </c>
      <c r="BY182" s="20">
        <v>0</v>
      </c>
      <c r="BZ182" s="20">
        <v>49608.93</v>
      </c>
      <c r="CA182" s="20">
        <v>5657.98</v>
      </c>
      <c r="CB182" s="20">
        <v>0</v>
      </c>
      <c r="CC182" s="20">
        <v>-3599.17</v>
      </c>
      <c r="CD182" s="20">
        <v>0</v>
      </c>
    </row>
    <row r="183" spans="1:83" s="20" customFormat="1" ht="14.4" x14ac:dyDescent="0.3">
      <c r="A183" s="27">
        <v>3038</v>
      </c>
      <c r="B183" s="2" t="str">
        <f>_xlfn.XLOOKUP(A183,'Schools lookup'!A:A,'Schools lookup'!B:B)</f>
        <v>CIP3038</v>
      </c>
      <c r="C183" s="2" t="str">
        <f>_xlfn.XLOOKUP(A183,'Schools lookup'!A:A,'Schools lookup'!C:C)</f>
        <v>Rowsley CofE (Controlled) Primary School</v>
      </c>
      <c r="D183" s="21">
        <v>157278.32</v>
      </c>
      <c r="E183" s="21">
        <v>-12029.09</v>
      </c>
      <c r="F183" s="21">
        <v>29352.35</v>
      </c>
      <c r="G183" s="21">
        <v>488473.91</v>
      </c>
      <c r="H183" s="21">
        <v>0</v>
      </c>
      <c r="I183" s="21">
        <v>19837.47</v>
      </c>
      <c r="J183" s="21">
        <v>0</v>
      </c>
      <c r="K183" s="21">
        <v>46190</v>
      </c>
      <c r="L183" s="21">
        <v>12502.130000000001</v>
      </c>
      <c r="M183" s="21">
        <v>250</v>
      </c>
      <c r="N183" s="21">
        <v>0</v>
      </c>
      <c r="O183" s="21">
        <v>20583.490000000002</v>
      </c>
      <c r="P183" s="21">
        <v>3632.3500000000004</v>
      </c>
      <c r="Q183" s="21">
        <v>2657.58</v>
      </c>
      <c r="R183" s="21">
        <v>0</v>
      </c>
      <c r="S183" s="21">
        <v>3969.98</v>
      </c>
      <c r="T183" s="3">
        <v>0</v>
      </c>
      <c r="U183" s="3">
        <v>0</v>
      </c>
      <c r="V183" s="3">
        <v>0</v>
      </c>
      <c r="W183" s="21">
        <v>7114.05</v>
      </c>
      <c r="X183" s="21">
        <v>0</v>
      </c>
      <c r="Y183" s="21">
        <v>23032</v>
      </c>
      <c r="Z183" s="21">
        <v>260349.5100000001</v>
      </c>
      <c r="AA183" s="21">
        <v>2397.1699999999996</v>
      </c>
      <c r="AB183">
        <v>117666.53000000001</v>
      </c>
      <c r="AC183">
        <v>0</v>
      </c>
      <c r="AD183">
        <v>45838.059999999983</v>
      </c>
      <c r="AE183">
        <v>-148.30000000000001</v>
      </c>
      <c r="AF183">
        <v>0</v>
      </c>
      <c r="AG183">
        <v>2153.67</v>
      </c>
      <c r="AH183">
        <v>2917.07</v>
      </c>
      <c r="AI183">
        <v>6004.83</v>
      </c>
      <c r="AJ183">
        <v>441.7</v>
      </c>
      <c r="AK183">
        <v>19359.14</v>
      </c>
      <c r="AL183">
        <v>840</v>
      </c>
      <c r="AM183">
        <v>24165.95</v>
      </c>
      <c r="AN183">
        <v>552.84</v>
      </c>
      <c r="AO183">
        <v>8727.19</v>
      </c>
      <c r="AP183">
        <v>5014.2</v>
      </c>
      <c r="AQ183">
        <v>2268.54</v>
      </c>
      <c r="AR183">
        <v>17031.96</v>
      </c>
      <c r="AS183">
        <v>3736.5</v>
      </c>
      <c r="AT183">
        <v>0</v>
      </c>
      <c r="AU183">
        <v>946.73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5942.6100000000042</v>
      </c>
      <c r="BB183">
        <v>1814.25</v>
      </c>
      <c r="BC183" s="21">
        <v>5896.09</v>
      </c>
      <c r="BD183" s="21">
        <v>38350.959999999999</v>
      </c>
      <c r="BE183" s="21">
        <v>2502.37</v>
      </c>
      <c r="BF183" s="21">
        <v>6884.99</v>
      </c>
      <c r="BG183" s="21">
        <v>11101.98</v>
      </c>
      <c r="BH183" s="21">
        <v>0</v>
      </c>
      <c r="BI183" s="21">
        <v>0</v>
      </c>
      <c r="BJ183" s="21">
        <v>0</v>
      </c>
      <c r="BK183" s="21">
        <v>0</v>
      </c>
      <c r="BL183" s="21">
        <v>157.51999999999998</v>
      </c>
      <c r="BM183" s="3">
        <v>4646.88</v>
      </c>
      <c r="BN183" s="21">
        <v>0</v>
      </c>
      <c r="BO183" s="21">
        <v>0</v>
      </c>
      <c r="BP183" s="21">
        <v>1</v>
      </c>
      <c r="BQ183" s="21">
        <v>0</v>
      </c>
      <c r="BR183" s="3">
        <v>1794.8</v>
      </c>
      <c r="BS183" s="3">
        <v>9621.7099999999991</v>
      </c>
      <c r="BT183" s="3">
        <v>6296.48</v>
      </c>
      <c r="BU183" s="3">
        <v>0</v>
      </c>
      <c r="BV183" s="3">
        <v>0</v>
      </c>
      <c r="BW183" s="3">
        <v>2121.46</v>
      </c>
      <c r="BX183" s="20">
        <v>0</v>
      </c>
      <c r="BY183" s="20">
        <v>0</v>
      </c>
      <c r="BZ183" s="20">
        <v>185650.69</v>
      </c>
      <c r="CA183" s="20">
        <v>14164.78</v>
      </c>
      <c r="CB183" s="20">
        <v>0</v>
      </c>
      <c r="CC183" s="20">
        <v>-5072.5599999999995</v>
      </c>
      <c r="CD183" s="20">
        <v>0</v>
      </c>
    </row>
    <row r="184" spans="1:83" s="20" customFormat="1" ht="14.4" x14ac:dyDescent="0.3">
      <c r="A184" s="27">
        <v>3039</v>
      </c>
      <c r="B184" s="2" t="str">
        <f>_xlfn.XLOOKUP(A184,'Schools lookup'!A:A,'Schools lookup'!B:B)</f>
        <v>CIP3039</v>
      </c>
      <c r="C184" s="2" t="str">
        <f>_xlfn.XLOOKUP(A184,'Schools lookup'!A:A,'Schools lookup'!C:C)</f>
        <v>Earl Sterndale CofE Primary School</v>
      </c>
      <c r="D184" s="21">
        <v>14844.49</v>
      </c>
      <c r="E184" s="21">
        <v>0</v>
      </c>
      <c r="F184" s="21">
        <v>22131.55</v>
      </c>
      <c r="G184" s="21">
        <v>341462.83</v>
      </c>
      <c r="H184" s="21">
        <v>0</v>
      </c>
      <c r="I184" s="21">
        <v>10377.269999999999</v>
      </c>
      <c r="J184" s="21">
        <v>0</v>
      </c>
      <c r="K184" s="21">
        <v>14800</v>
      </c>
      <c r="L184" s="21">
        <v>6605</v>
      </c>
      <c r="M184" s="21">
        <v>0</v>
      </c>
      <c r="N184" s="21">
        <v>0</v>
      </c>
      <c r="O184" s="21">
        <v>4031.6700000000005</v>
      </c>
      <c r="P184" s="21">
        <v>5729.3799999999992</v>
      </c>
      <c r="Q184" s="21">
        <v>2428.98</v>
      </c>
      <c r="R184" s="21">
        <v>0</v>
      </c>
      <c r="S184" s="21">
        <v>2113.1</v>
      </c>
      <c r="T184" s="3">
        <v>0</v>
      </c>
      <c r="U184" s="3">
        <v>0</v>
      </c>
      <c r="V184" s="3">
        <v>0</v>
      </c>
      <c r="W184" s="21">
        <v>2825</v>
      </c>
      <c r="X184" s="21">
        <v>0</v>
      </c>
      <c r="Y184" s="21">
        <v>21577</v>
      </c>
      <c r="Z184" s="21">
        <v>195069.13999999993</v>
      </c>
      <c r="AA184" s="21">
        <v>307.01</v>
      </c>
      <c r="AB184">
        <v>69315.750000000015</v>
      </c>
      <c r="AC184">
        <v>0</v>
      </c>
      <c r="AD184">
        <v>26162.809999999994</v>
      </c>
      <c r="AE184">
        <v>0</v>
      </c>
      <c r="AF184">
        <v>9211.8799999999974</v>
      </c>
      <c r="AG184">
        <v>1338.12</v>
      </c>
      <c r="AH184">
        <v>613</v>
      </c>
      <c r="AI184">
        <v>4066.31</v>
      </c>
      <c r="AJ184">
        <v>700.21</v>
      </c>
      <c r="AK184">
        <v>9921.23</v>
      </c>
      <c r="AL184">
        <v>0</v>
      </c>
      <c r="AM184">
        <v>21062.2</v>
      </c>
      <c r="AN184">
        <v>751.81</v>
      </c>
      <c r="AO184">
        <v>10279.439999999999</v>
      </c>
      <c r="AP184">
        <v>2218.9299999999998</v>
      </c>
      <c r="AQ184">
        <v>607.35</v>
      </c>
      <c r="AR184">
        <v>16641.490000000002</v>
      </c>
      <c r="AS184">
        <v>2326</v>
      </c>
      <c r="AT184">
        <v>0</v>
      </c>
      <c r="AU184">
        <v>2778.6500000000005</v>
      </c>
      <c r="AV184">
        <v>0</v>
      </c>
      <c r="AW184">
        <v>0</v>
      </c>
      <c r="AX184">
        <v>0</v>
      </c>
      <c r="AY184">
        <v>498</v>
      </c>
      <c r="AZ184">
        <v>0</v>
      </c>
      <c r="BA184">
        <v>4204.5200000000041</v>
      </c>
      <c r="BB184">
        <v>950.5</v>
      </c>
      <c r="BC184" s="21">
        <v>3145.43</v>
      </c>
      <c r="BD184" s="21">
        <v>17887.459999999995</v>
      </c>
      <c r="BE184" s="21">
        <v>0</v>
      </c>
      <c r="BF184" s="21">
        <v>4354.17</v>
      </c>
      <c r="BG184" s="21">
        <v>10048.250000000002</v>
      </c>
      <c r="BH184" s="21">
        <v>0</v>
      </c>
      <c r="BI184" s="21">
        <v>0</v>
      </c>
      <c r="BJ184" s="21">
        <v>0</v>
      </c>
      <c r="BK184" s="21">
        <v>0</v>
      </c>
      <c r="BL184" s="21">
        <v>0</v>
      </c>
      <c r="BM184" s="3">
        <v>4371.25</v>
      </c>
      <c r="BN184" s="21">
        <v>0</v>
      </c>
      <c r="BO184" s="21">
        <v>0</v>
      </c>
      <c r="BP184" s="21">
        <v>1</v>
      </c>
      <c r="BQ184" s="21">
        <v>0</v>
      </c>
      <c r="BR184" s="3">
        <v>4022</v>
      </c>
      <c r="BS184" s="3">
        <v>0</v>
      </c>
      <c r="BT184" s="3">
        <v>0</v>
      </c>
      <c r="BU184" s="3">
        <v>0</v>
      </c>
      <c r="BV184" s="3">
        <v>0</v>
      </c>
      <c r="BW184" s="3">
        <v>1325</v>
      </c>
      <c r="BX184" s="20">
        <v>0</v>
      </c>
      <c r="BY184" s="20">
        <v>0</v>
      </c>
      <c r="BZ184" s="20">
        <v>9510.08</v>
      </c>
      <c r="CA184" s="20">
        <v>21155.8</v>
      </c>
      <c r="CB184" s="20">
        <v>0</v>
      </c>
      <c r="CC184" s="20">
        <v>2825</v>
      </c>
      <c r="CD184" s="20">
        <v>0</v>
      </c>
    </row>
    <row r="185" spans="1:83" s="20" customFormat="1" ht="14.4" x14ac:dyDescent="0.3">
      <c r="A185" s="27">
        <v>3040</v>
      </c>
      <c r="B185" s="2" t="str">
        <f>_xlfn.XLOOKUP(A185,'Schools lookup'!A:A,'Schools lookup'!B:B)</f>
        <v>CIP3040</v>
      </c>
      <c r="C185" s="2" t="str">
        <f>_xlfn.XLOOKUP(A185,'Schools lookup'!A:A,'Schools lookup'!C:C)</f>
        <v>Biggin CofE Primary School</v>
      </c>
      <c r="D185" s="21">
        <v>115945.59</v>
      </c>
      <c r="E185" s="21">
        <v>1323.5</v>
      </c>
      <c r="F185" s="21">
        <v>0</v>
      </c>
      <c r="G185" s="21">
        <v>269781.81</v>
      </c>
      <c r="H185" s="21">
        <v>0</v>
      </c>
      <c r="I185" s="21">
        <v>17066.59</v>
      </c>
      <c r="J185" s="21">
        <v>0</v>
      </c>
      <c r="K185" s="21">
        <v>5920</v>
      </c>
      <c r="L185" s="21">
        <v>6428.38</v>
      </c>
      <c r="M185" s="21">
        <v>0</v>
      </c>
      <c r="N185" s="21">
        <v>0</v>
      </c>
      <c r="O185" s="21">
        <v>45634.74</v>
      </c>
      <c r="P185" s="21">
        <v>1878.1200000000001</v>
      </c>
      <c r="Q185" s="21">
        <v>311.55</v>
      </c>
      <c r="R185" s="21">
        <v>11.12</v>
      </c>
      <c r="S185" s="21">
        <v>0</v>
      </c>
      <c r="T185" s="3">
        <v>0</v>
      </c>
      <c r="U185" s="3">
        <v>0</v>
      </c>
      <c r="V185" s="3">
        <v>0</v>
      </c>
      <c r="W185" s="21">
        <v>0</v>
      </c>
      <c r="X185" s="21">
        <v>0</v>
      </c>
      <c r="Y185" s="21">
        <v>15401</v>
      </c>
      <c r="Z185" s="21">
        <v>192997.50000000003</v>
      </c>
      <c r="AA185" s="21">
        <v>11142.980000000001</v>
      </c>
      <c r="AB185">
        <v>40811.569999999992</v>
      </c>
      <c r="AC185">
        <v>0</v>
      </c>
      <c r="AD185">
        <v>20810.399999999998</v>
      </c>
      <c r="AE185">
        <v>0</v>
      </c>
      <c r="AF185">
        <v>2522.2899999999995</v>
      </c>
      <c r="AG185">
        <v>1232.69</v>
      </c>
      <c r="AH185">
        <v>2811.2</v>
      </c>
      <c r="AI185">
        <v>3038.73</v>
      </c>
      <c r="AJ185">
        <v>468.87</v>
      </c>
      <c r="AK185">
        <v>17696.98</v>
      </c>
      <c r="AL185">
        <v>1735</v>
      </c>
      <c r="AM185">
        <v>9065.7999999999993</v>
      </c>
      <c r="AN185">
        <v>341.85</v>
      </c>
      <c r="AO185">
        <v>7561.85</v>
      </c>
      <c r="AP185">
        <v>3043.9</v>
      </c>
      <c r="AQ185">
        <v>1127.3700000000001</v>
      </c>
      <c r="AR185">
        <v>5161.1900000000005</v>
      </c>
      <c r="AS185">
        <v>0</v>
      </c>
      <c r="AT185">
        <v>0</v>
      </c>
      <c r="AU185">
        <v>4521.3900000000003</v>
      </c>
      <c r="AV185">
        <v>0</v>
      </c>
      <c r="AW185">
        <v>3045</v>
      </c>
      <c r="AX185">
        <v>0</v>
      </c>
      <c r="AY185">
        <v>0</v>
      </c>
      <c r="AZ185">
        <v>0</v>
      </c>
      <c r="BA185">
        <v>926.06999999999982</v>
      </c>
      <c r="BB185">
        <v>458.5</v>
      </c>
      <c r="BC185" s="21">
        <v>2371.3000000000002</v>
      </c>
      <c r="BD185" s="21">
        <v>18955.979999999996</v>
      </c>
      <c r="BE185" s="21">
        <v>2100</v>
      </c>
      <c r="BF185" s="21">
        <v>16488.78</v>
      </c>
      <c r="BG185" s="21">
        <v>9293.51</v>
      </c>
      <c r="BH185" s="21">
        <v>0</v>
      </c>
      <c r="BI185" s="21">
        <v>0</v>
      </c>
      <c r="BJ185" s="21">
        <v>0</v>
      </c>
      <c r="BK185" s="21">
        <v>0</v>
      </c>
      <c r="BL185" s="21">
        <v>0</v>
      </c>
      <c r="BM185" s="3">
        <v>4213.75</v>
      </c>
      <c r="BN185" s="21">
        <v>0</v>
      </c>
      <c r="BO185" s="21">
        <v>0</v>
      </c>
      <c r="BP185" s="21">
        <v>1</v>
      </c>
      <c r="BQ185" s="21">
        <v>0</v>
      </c>
      <c r="BR185" s="3">
        <v>1790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20">
        <v>0</v>
      </c>
      <c r="BY185" s="20">
        <v>0</v>
      </c>
      <c r="BZ185" s="20">
        <v>98648.2</v>
      </c>
      <c r="CA185" s="20">
        <v>2423.75</v>
      </c>
      <c r="CB185" s="20">
        <v>0</v>
      </c>
      <c r="CC185" s="20">
        <v>1323.5</v>
      </c>
      <c r="CD185" s="20">
        <v>0</v>
      </c>
    </row>
    <row r="186" spans="1:83" s="20" customFormat="1" ht="14.4" x14ac:dyDescent="0.3">
      <c r="A186" s="27">
        <v>3041</v>
      </c>
      <c r="B186" s="2" t="str">
        <f>_xlfn.XLOOKUP(A186,'Schools lookup'!A:A,'Schools lookup'!B:B)</f>
        <v>CIP3041</v>
      </c>
      <c r="C186" s="2" t="str">
        <f>_xlfn.XLOOKUP(A186,'Schools lookup'!A:A,'Schools lookup'!C:C)</f>
        <v>Hartington CofE Primary School</v>
      </c>
      <c r="D186" s="21">
        <v>12473.36</v>
      </c>
      <c r="E186" s="21">
        <v>7975.34</v>
      </c>
      <c r="F186" s="21">
        <v>16189.11</v>
      </c>
      <c r="G186" s="21">
        <v>290946.38</v>
      </c>
      <c r="H186" s="21">
        <v>0</v>
      </c>
      <c r="I186" s="21">
        <v>18785.980000000003</v>
      </c>
      <c r="J186" s="21">
        <v>0</v>
      </c>
      <c r="K186" s="21">
        <v>2570</v>
      </c>
      <c r="L186" s="21">
        <v>6004.25</v>
      </c>
      <c r="M186" s="21">
        <v>0</v>
      </c>
      <c r="N186" s="21">
        <v>0</v>
      </c>
      <c r="O186" s="21">
        <v>8619.869999999999</v>
      </c>
      <c r="P186" s="21">
        <v>4553.7299999999996</v>
      </c>
      <c r="Q186" s="21">
        <v>331.3</v>
      </c>
      <c r="R186" s="21">
        <v>0</v>
      </c>
      <c r="S186" s="21">
        <v>285</v>
      </c>
      <c r="T186" s="3">
        <v>0</v>
      </c>
      <c r="U186" s="3">
        <v>0</v>
      </c>
      <c r="V186" s="3">
        <v>0</v>
      </c>
      <c r="W186" s="21">
        <v>0</v>
      </c>
      <c r="X186" s="21">
        <v>0</v>
      </c>
      <c r="Y186" s="21">
        <v>21772</v>
      </c>
      <c r="Z186" s="21">
        <v>153256.34000000003</v>
      </c>
      <c r="AA186" s="21">
        <v>6991.5199999999995</v>
      </c>
      <c r="AB186">
        <v>79210.19</v>
      </c>
      <c r="AC186">
        <v>8754.4200000000019</v>
      </c>
      <c r="AD186">
        <v>30361.399999999998</v>
      </c>
      <c r="AE186">
        <v>92.45</v>
      </c>
      <c r="AF186">
        <v>2586.2199999999998</v>
      </c>
      <c r="AG186">
        <v>1208.5</v>
      </c>
      <c r="AH186">
        <v>1623</v>
      </c>
      <c r="AI186">
        <v>3435.9799999999996</v>
      </c>
      <c r="AJ186">
        <v>1646.06</v>
      </c>
      <c r="AK186">
        <v>3318.09</v>
      </c>
      <c r="AL186">
        <v>584.14</v>
      </c>
      <c r="AM186">
        <v>999.05</v>
      </c>
      <c r="AN186">
        <v>1259.9000000000003</v>
      </c>
      <c r="AO186">
        <v>10845.34</v>
      </c>
      <c r="AP186">
        <v>1873.12</v>
      </c>
      <c r="AQ186">
        <v>519.00000000000023</v>
      </c>
      <c r="AR186">
        <v>13281.19</v>
      </c>
      <c r="AS186">
        <v>0</v>
      </c>
      <c r="AT186">
        <v>0</v>
      </c>
      <c r="AU186">
        <v>4817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1367.4499999999996</v>
      </c>
      <c r="BB186">
        <v>707.25</v>
      </c>
      <c r="BC186" s="21">
        <v>2119.5</v>
      </c>
      <c r="BD186" s="21">
        <v>18929.98</v>
      </c>
      <c r="BE186" s="21">
        <v>0</v>
      </c>
      <c r="BF186" s="21">
        <v>6865.95</v>
      </c>
      <c r="BG186" s="21">
        <v>9511.11</v>
      </c>
      <c r="BH186" s="21">
        <v>0</v>
      </c>
      <c r="BI186" s="21">
        <v>0</v>
      </c>
      <c r="BJ186" s="21">
        <v>0</v>
      </c>
      <c r="BK186" s="21">
        <v>0</v>
      </c>
      <c r="BL186" s="21">
        <v>0</v>
      </c>
      <c r="BM186" s="3">
        <v>4258.75</v>
      </c>
      <c r="BN186" s="21">
        <v>0</v>
      </c>
      <c r="BO186" s="21">
        <v>0</v>
      </c>
      <c r="BP186" s="21">
        <v>1</v>
      </c>
      <c r="BQ186" s="21">
        <v>0</v>
      </c>
      <c r="BR186" s="3">
        <v>3767</v>
      </c>
      <c r="BS186" s="3">
        <v>0</v>
      </c>
      <c r="BT186" s="3">
        <v>0</v>
      </c>
      <c r="BU186" s="3">
        <v>0</v>
      </c>
      <c r="BV186" s="3">
        <v>0</v>
      </c>
      <c r="BW186" s="3">
        <v>830</v>
      </c>
      <c r="BX186" s="20">
        <v>0</v>
      </c>
      <c r="BY186" s="20">
        <v>0</v>
      </c>
      <c r="BZ186" s="20">
        <v>177.72000000000025</v>
      </c>
      <c r="CA186" s="20">
        <v>15850.86</v>
      </c>
      <c r="CB186" s="20">
        <v>0</v>
      </c>
      <c r="CC186" s="20">
        <v>7975.34</v>
      </c>
      <c r="CD186" s="20">
        <v>0</v>
      </c>
    </row>
    <row r="187" spans="1:83" s="20" customFormat="1" ht="14.4" x14ac:dyDescent="0.3">
      <c r="A187" s="27">
        <v>3042</v>
      </c>
      <c r="B187" s="2" t="str">
        <f>_xlfn.XLOOKUP(A187,'Schools lookup'!A:A,'Schools lookup'!B:B)</f>
        <v>CIP3042</v>
      </c>
      <c r="C187" s="2" t="str">
        <f>_xlfn.XLOOKUP(A187,'Schools lookup'!A:A,'Schools lookup'!C:C)</f>
        <v>Hartshorne CofE Primary School</v>
      </c>
      <c r="D187" s="21">
        <v>288510.03000000003</v>
      </c>
      <c r="E187" s="21">
        <v>1120.5</v>
      </c>
      <c r="F187" s="21">
        <v>56231.79</v>
      </c>
      <c r="G187" s="21">
        <v>699005.39</v>
      </c>
      <c r="H187" s="21">
        <v>0</v>
      </c>
      <c r="I187" s="21">
        <v>32931.130000000005</v>
      </c>
      <c r="J187" s="21">
        <v>0</v>
      </c>
      <c r="K187" s="21">
        <v>48296</v>
      </c>
      <c r="L187" s="21">
        <v>13226.5</v>
      </c>
      <c r="M187" s="21">
        <v>0</v>
      </c>
      <c r="N187" s="21">
        <v>0</v>
      </c>
      <c r="O187" s="21">
        <v>24064.780000000002</v>
      </c>
      <c r="P187" s="21">
        <v>10019.239999999998</v>
      </c>
      <c r="Q187" s="21">
        <v>5448.7900000000009</v>
      </c>
      <c r="R187" s="21">
        <v>0</v>
      </c>
      <c r="S187" s="21">
        <v>3584</v>
      </c>
      <c r="T187" s="3">
        <v>0</v>
      </c>
      <c r="U187" s="3">
        <v>0</v>
      </c>
      <c r="V187" s="3">
        <v>0</v>
      </c>
      <c r="W187" s="21">
        <v>390</v>
      </c>
      <c r="X187" s="21">
        <v>0</v>
      </c>
      <c r="Y187" s="21">
        <v>32976</v>
      </c>
      <c r="Z187" s="21">
        <v>414678.26999999996</v>
      </c>
      <c r="AA187" s="21">
        <v>0</v>
      </c>
      <c r="AB187">
        <v>138330.08000000007</v>
      </c>
      <c r="AC187">
        <v>19301.770000000004</v>
      </c>
      <c r="AD187">
        <v>32985.64</v>
      </c>
      <c r="AE187">
        <v>0</v>
      </c>
      <c r="AF187">
        <v>12029.330000000004</v>
      </c>
      <c r="AG187">
        <v>2885.7400000000007</v>
      </c>
      <c r="AH187">
        <v>2611.5</v>
      </c>
      <c r="AI187">
        <v>8835.3700000000008</v>
      </c>
      <c r="AJ187">
        <v>1768.99</v>
      </c>
      <c r="AK187">
        <v>13497.259999999998</v>
      </c>
      <c r="AL187">
        <v>2200</v>
      </c>
      <c r="AM187">
        <v>3546.9599999999991</v>
      </c>
      <c r="AN187">
        <v>1226.2</v>
      </c>
      <c r="AO187">
        <v>9838.6099999999969</v>
      </c>
      <c r="AP187">
        <v>6916.14</v>
      </c>
      <c r="AQ187">
        <v>1593.34</v>
      </c>
      <c r="AR187">
        <v>14133.709999999994</v>
      </c>
      <c r="AS187">
        <v>3188</v>
      </c>
      <c r="AT187" s="22">
        <v>0</v>
      </c>
      <c r="AU187">
        <v>5385.04</v>
      </c>
      <c r="AV187">
        <v>0</v>
      </c>
      <c r="AW187">
        <v>0</v>
      </c>
      <c r="AX187">
        <v>0</v>
      </c>
      <c r="AY187">
        <v>2177</v>
      </c>
      <c r="AZ187">
        <v>0</v>
      </c>
      <c r="BA187">
        <v>3160.6900000000082</v>
      </c>
      <c r="BB187">
        <v>3351.75</v>
      </c>
      <c r="BC187" s="21">
        <v>5718.3</v>
      </c>
      <c r="BD187" s="21">
        <v>57460.940000000017</v>
      </c>
      <c r="BE187" s="21">
        <v>5005.3600000000006</v>
      </c>
      <c r="BF187" s="21">
        <v>36921.939999999995</v>
      </c>
      <c r="BG187" s="21">
        <v>17519.809999999998</v>
      </c>
      <c r="BH187" s="21">
        <v>0</v>
      </c>
      <c r="BI187" s="21">
        <v>0</v>
      </c>
      <c r="BJ187" s="21">
        <v>0</v>
      </c>
      <c r="BK187" s="21">
        <v>0</v>
      </c>
      <c r="BL187" s="21">
        <v>0</v>
      </c>
      <c r="BM187" s="3">
        <v>5260</v>
      </c>
      <c r="BN187" s="21">
        <v>0</v>
      </c>
      <c r="BO187" s="21">
        <v>0</v>
      </c>
      <c r="BP187" s="21">
        <v>1</v>
      </c>
      <c r="BQ187" s="21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3677.6800000000003</v>
      </c>
      <c r="BX187" s="20">
        <v>0</v>
      </c>
      <c r="BY187" s="20">
        <v>0</v>
      </c>
      <c r="BZ187" s="20">
        <v>331794.12</v>
      </c>
      <c r="CA187" s="20">
        <v>42978.11</v>
      </c>
      <c r="CB187" s="20">
        <v>14836</v>
      </c>
      <c r="CC187" s="20">
        <v>1510.5</v>
      </c>
      <c r="CD187" s="20">
        <v>0</v>
      </c>
    </row>
    <row r="188" spans="1:83" s="20" customFormat="1" ht="14.4" x14ac:dyDescent="0.3">
      <c r="A188" s="27">
        <v>3046</v>
      </c>
      <c r="B188" s="2" t="str">
        <f>_xlfn.XLOOKUP(A188,'Schools lookup'!A:A,'Schools lookup'!B:B)</f>
        <v>CIP3046</v>
      </c>
      <c r="C188" s="2" t="str">
        <f>_xlfn.XLOOKUP(A188,'Schools lookup'!A:A,'Schools lookup'!C:C)</f>
        <v>Corfield CofE Infant School</v>
      </c>
      <c r="D188" s="21">
        <v>10511.23</v>
      </c>
      <c r="E188" s="21">
        <v>0</v>
      </c>
      <c r="F188" s="21">
        <v>26136.85</v>
      </c>
      <c r="G188" s="21">
        <v>540932.91999999993</v>
      </c>
      <c r="H188" s="21">
        <v>0</v>
      </c>
      <c r="I188" s="21">
        <v>4158.4500000000007</v>
      </c>
      <c r="J188" s="21">
        <v>0</v>
      </c>
      <c r="K188" s="21">
        <v>32070</v>
      </c>
      <c r="L188" s="21">
        <v>11187.380000000001</v>
      </c>
      <c r="M188" s="21">
        <v>0</v>
      </c>
      <c r="N188" s="21">
        <v>0</v>
      </c>
      <c r="O188" s="21">
        <v>12777.19</v>
      </c>
      <c r="P188" s="21">
        <v>285.62</v>
      </c>
      <c r="Q188" s="21">
        <v>32010.22</v>
      </c>
      <c r="R188" s="21">
        <v>2179.2600000000002</v>
      </c>
      <c r="S188" s="21">
        <v>0</v>
      </c>
      <c r="T188" s="3">
        <v>0</v>
      </c>
      <c r="U188" s="3">
        <v>0</v>
      </c>
      <c r="V188" s="3">
        <v>0</v>
      </c>
      <c r="W188" s="21">
        <v>0</v>
      </c>
      <c r="X188" s="21">
        <v>0</v>
      </c>
      <c r="Y188" s="21">
        <v>44809</v>
      </c>
      <c r="Z188" s="21">
        <v>310683.01</v>
      </c>
      <c r="AA188" s="21">
        <v>0</v>
      </c>
      <c r="AB188">
        <v>91993.89999999998</v>
      </c>
      <c r="AC188">
        <v>14875.469999999998</v>
      </c>
      <c r="AD188">
        <v>34442.990000000005</v>
      </c>
      <c r="AE188">
        <v>0</v>
      </c>
      <c r="AF188">
        <v>18569.479999999996</v>
      </c>
      <c r="AG188">
        <v>2228.8200000000002</v>
      </c>
      <c r="AH188">
        <v>3103.4</v>
      </c>
      <c r="AI188">
        <v>6952.7800000000007</v>
      </c>
      <c r="AJ188">
        <v>1391.33</v>
      </c>
      <c r="AK188">
        <v>11345.85</v>
      </c>
      <c r="AL188">
        <v>1548.47</v>
      </c>
      <c r="AM188">
        <v>2009.65</v>
      </c>
      <c r="AN188">
        <v>955.75</v>
      </c>
      <c r="AO188">
        <v>8685.6400000000012</v>
      </c>
      <c r="AP188">
        <v>5590.55</v>
      </c>
      <c r="AQ188">
        <v>2435.54</v>
      </c>
      <c r="AR188">
        <v>15040.37</v>
      </c>
      <c r="AS188">
        <v>609.6</v>
      </c>
      <c r="AT188">
        <v>354</v>
      </c>
      <c r="AU188">
        <v>10610.779999999999</v>
      </c>
      <c r="AV188">
        <v>0</v>
      </c>
      <c r="AW188">
        <v>0</v>
      </c>
      <c r="AX188">
        <v>0</v>
      </c>
      <c r="AY188">
        <v>5059</v>
      </c>
      <c r="AZ188">
        <v>0</v>
      </c>
      <c r="BA188">
        <v>2191.42</v>
      </c>
      <c r="BB188">
        <v>2706</v>
      </c>
      <c r="BC188" s="21">
        <v>360</v>
      </c>
      <c r="BD188" s="21">
        <v>49394.69999999999</v>
      </c>
      <c r="BE188" s="21">
        <v>20905</v>
      </c>
      <c r="BF188" s="21">
        <v>24153.059999999994</v>
      </c>
      <c r="BG188" s="21">
        <v>14807.2</v>
      </c>
      <c r="BH188" s="21">
        <v>0</v>
      </c>
      <c r="BI188" s="21">
        <v>0</v>
      </c>
      <c r="BJ188" s="21">
        <v>0</v>
      </c>
      <c r="BK188" s="21">
        <v>0</v>
      </c>
      <c r="BL188" s="21">
        <v>0</v>
      </c>
      <c r="BM188" s="3">
        <v>4967.5</v>
      </c>
      <c r="BN188" s="21">
        <v>0</v>
      </c>
      <c r="BO188" s="21">
        <v>0</v>
      </c>
      <c r="BP188" s="21">
        <v>1</v>
      </c>
      <c r="BQ188" s="21">
        <v>0</v>
      </c>
      <c r="BR188" s="3">
        <v>2113</v>
      </c>
      <c r="BS188" s="3">
        <v>5365.72</v>
      </c>
      <c r="BT188" s="3">
        <v>0</v>
      </c>
      <c r="BU188" s="3">
        <v>0</v>
      </c>
      <c r="BV188" s="3">
        <v>0</v>
      </c>
      <c r="BW188" s="3">
        <v>491.84</v>
      </c>
      <c r="BX188" s="20">
        <v>0</v>
      </c>
      <c r="BY188" s="20">
        <v>0</v>
      </c>
      <c r="BZ188" s="20">
        <v>27917.52</v>
      </c>
      <c r="CA188" s="20">
        <v>23133.79</v>
      </c>
      <c r="CB188" s="20">
        <v>0</v>
      </c>
      <c r="CC188" s="20">
        <v>0</v>
      </c>
      <c r="CD188" s="20">
        <v>0</v>
      </c>
    </row>
    <row r="189" spans="1:83" s="20" customFormat="1" ht="14.4" x14ac:dyDescent="0.3">
      <c r="A189" s="27">
        <v>3048</v>
      </c>
      <c r="B189" s="2" t="str">
        <f>_xlfn.XLOOKUP(A189,'Schools lookup'!A:A,'Schools lookup'!B:B)</f>
        <v>CIP3048</v>
      </c>
      <c r="C189" s="2" t="str">
        <f>_xlfn.XLOOKUP(A189,'Schools lookup'!A:A,'Schools lookup'!C:C)</f>
        <v>Langley Mill CofE Infant School</v>
      </c>
      <c r="D189" s="21">
        <v>16747.210000000006</v>
      </c>
      <c r="E189" s="21">
        <v>72216.679999999993</v>
      </c>
      <c r="F189" s="21">
        <v>10399.69</v>
      </c>
      <c r="G189" s="21">
        <v>707193.23</v>
      </c>
      <c r="H189" s="21">
        <v>0</v>
      </c>
      <c r="I189" s="21">
        <v>46255.270000000004</v>
      </c>
      <c r="J189" s="21">
        <v>0</v>
      </c>
      <c r="K189" s="21">
        <v>39896.6</v>
      </c>
      <c r="L189" s="21">
        <v>20322.41</v>
      </c>
      <c r="M189" s="21">
        <v>0</v>
      </c>
      <c r="N189" s="21">
        <v>0</v>
      </c>
      <c r="O189" s="21">
        <v>8950.57</v>
      </c>
      <c r="P189" s="21">
        <v>3290.72</v>
      </c>
      <c r="Q189" s="21">
        <v>7361.96</v>
      </c>
      <c r="R189" s="21">
        <v>0</v>
      </c>
      <c r="S189" s="21">
        <v>2502.0100000000002</v>
      </c>
      <c r="T189" s="3">
        <v>0</v>
      </c>
      <c r="U189" s="3">
        <v>0</v>
      </c>
      <c r="V189" s="3">
        <v>0</v>
      </c>
      <c r="W189" s="21">
        <v>7147.8</v>
      </c>
      <c r="X189" s="21">
        <v>0</v>
      </c>
      <c r="Y189" s="21">
        <v>40809</v>
      </c>
      <c r="Z189" s="21">
        <v>362137.85999999993</v>
      </c>
      <c r="AA189" s="21">
        <v>607.22</v>
      </c>
      <c r="AB189">
        <v>138865.90000000005</v>
      </c>
      <c r="AC189">
        <v>30420.409999999989</v>
      </c>
      <c r="AD189">
        <v>83678.720000000001</v>
      </c>
      <c r="AE189">
        <v>0</v>
      </c>
      <c r="AF189">
        <v>16582.329999999998</v>
      </c>
      <c r="AG189">
        <v>2802.7000000000003</v>
      </c>
      <c r="AH189">
        <v>1007</v>
      </c>
      <c r="AI189">
        <v>8478.36</v>
      </c>
      <c r="AJ189">
        <v>3132.03</v>
      </c>
      <c r="AK189">
        <v>16639.579999999998</v>
      </c>
      <c r="AL189">
        <v>2847.16</v>
      </c>
      <c r="AM189">
        <v>1788.21</v>
      </c>
      <c r="AN189">
        <v>2479.5</v>
      </c>
      <c r="AO189">
        <v>14519.860000000002</v>
      </c>
      <c r="AP189">
        <v>17589.75</v>
      </c>
      <c r="AQ189">
        <v>3075.83</v>
      </c>
      <c r="AR189">
        <v>30934.580000000049</v>
      </c>
      <c r="AS189">
        <v>1965.5</v>
      </c>
      <c r="AT189">
        <v>0</v>
      </c>
      <c r="AU189">
        <v>0</v>
      </c>
      <c r="AV189">
        <v>0</v>
      </c>
      <c r="AW189">
        <v>0</v>
      </c>
      <c r="AX189">
        <v>2272.63</v>
      </c>
      <c r="AY189">
        <v>0</v>
      </c>
      <c r="AZ189">
        <v>0</v>
      </c>
      <c r="BA189">
        <v>10732.44</v>
      </c>
      <c r="BB189">
        <v>2644.5</v>
      </c>
      <c r="BC189" s="21">
        <v>60</v>
      </c>
      <c r="BD189" s="21">
        <v>53135.440000000024</v>
      </c>
      <c r="BE189" s="21">
        <v>35922.399999999994</v>
      </c>
      <c r="BF189" s="21">
        <v>11213.380000000001</v>
      </c>
      <c r="BG189" s="21">
        <v>20113.399999999994</v>
      </c>
      <c r="BH189" s="21">
        <v>0</v>
      </c>
      <c r="BI189" s="21">
        <v>0</v>
      </c>
      <c r="BJ189" s="21">
        <v>0</v>
      </c>
      <c r="BK189" s="21">
        <v>1326.7099999999998</v>
      </c>
      <c r="BL189" s="21">
        <v>0</v>
      </c>
      <c r="BM189" s="3">
        <v>5399.5</v>
      </c>
      <c r="BN189" s="21">
        <v>0</v>
      </c>
      <c r="BO189" s="21">
        <v>0</v>
      </c>
      <c r="BP189" s="21">
        <v>1</v>
      </c>
      <c r="BQ189" s="21">
        <v>0</v>
      </c>
      <c r="BR189" s="3">
        <v>10151.64</v>
      </c>
      <c r="BS189" s="3">
        <v>0</v>
      </c>
      <c r="BT189" s="3">
        <v>0</v>
      </c>
      <c r="BU189" s="3">
        <v>0</v>
      </c>
      <c r="BV189" s="3">
        <v>0</v>
      </c>
      <c r="BW189" s="3">
        <v>2242.2799999999997</v>
      </c>
      <c r="BX189" s="20">
        <v>0</v>
      </c>
      <c r="BY189" s="20">
        <v>0</v>
      </c>
      <c r="BZ189" s="20">
        <v>17682.290000000008</v>
      </c>
      <c r="CA189" s="20">
        <v>3405.27</v>
      </c>
      <c r="CB189" s="20">
        <v>0</v>
      </c>
      <c r="CC189" s="20">
        <v>78037.76999999999</v>
      </c>
      <c r="CD189" s="20">
        <v>0</v>
      </c>
    </row>
    <row r="190" spans="1:83" s="20" customFormat="1" ht="14.4" x14ac:dyDescent="0.3">
      <c r="A190" s="27">
        <v>3050</v>
      </c>
      <c r="B190" s="2" t="str">
        <f>_xlfn.XLOOKUP(A190,'Schools lookup'!A:A,'Schools lookup'!B:B)</f>
        <v>CIP3050</v>
      </c>
      <c r="C190" s="2" t="str">
        <f>_xlfn.XLOOKUP(A190,'Schools lookup'!A:A,'Schools lookup'!C:C)</f>
        <v>Mundy CofE Junior School</v>
      </c>
      <c r="D190" s="21">
        <v>-11834.29</v>
      </c>
      <c r="E190" s="21">
        <v>-10490.55</v>
      </c>
      <c r="F190" s="21">
        <v>11079.6</v>
      </c>
      <c r="G190" s="21">
        <v>1056316.33</v>
      </c>
      <c r="H190" s="21">
        <v>0</v>
      </c>
      <c r="I190" s="21">
        <v>53732.59</v>
      </c>
      <c r="J190" s="21">
        <v>0</v>
      </c>
      <c r="K190" s="21">
        <v>104160</v>
      </c>
      <c r="L190" s="21">
        <v>26123.63</v>
      </c>
      <c r="M190" s="21">
        <v>0</v>
      </c>
      <c r="N190" s="21">
        <v>0</v>
      </c>
      <c r="O190" s="21">
        <v>5115.3899999999994</v>
      </c>
      <c r="P190" s="21">
        <v>29473.360000000004</v>
      </c>
      <c r="Q190" s="21">
        <v>47065.73</v>
      </c>
      <c r="R190" s="21">
        <v>16641.419999999998</v>
      </c>
      <c r="S190" s="21">
        <v>0</v>
      </c>
      <c r="T190" s="3">
        <v>0</v>
      </c>
      <c r="U190" s="3">
        <v>0</v>
      </c>
      <c r="V190" s="3">
        <v>0</v>
      </c>
      <c r="W190" s="21">
        <v>0</v>
      </c>
      <c r="X190" s="21">
        <v>0</v>
      </c>
      <c r="Y190" s="21">
        <v>17898</v>
      </c>
      <c r="Z190" s="21">
        <v>532151.88000000024</v>
      </c>
      <c r="AA190" s="21">
        <v>0</v>
      </c>
      <c r="AB190">
        <v>297420.65000000002</v>
      </c>
      <c r="AC190">
        <v>54168.54000000003</v>
      </c>
      <c r="AD190">
        <v>92520.760000000009</v>
      </c>
      <c r="AE190">
        <v>194.22000000000003</v>
      </c>
      <c r="AF190">
        <v>23557.559999999998</v>
      </c>
      <c r="AG190">
        <v>5146.58</v>
      </c>
      <c r="AH190">
        <v>3198.5</v>
      </c>
      <c r="AI190">
        <v>13595.259999999998</v>
      </c>
      <c r="AJ190">
        <v>3960</v>
      </c>
      <c r="AK190">
        <v>7292.28</v>
      </c>
      <c r="AL190">
        <v>3649.3200000000011</v>
      </c>
      <c r="AM190">
        <v>4270.2599999999993</v>
      </c>
      <c r="AN190">
        <v>2954.33</v>
      </c>
      <c r="AO190">
        <v>19372.73</v>
      </c>
      <c r="AP190">
        <v>33579</v>
      </c>
      <c r="AQ190">
        <v>1797.5</v>
      </c>
      <c r="AR190">
        <v>17403.349999999999</v>
      </c>
      <c r="AS190">
        <v>1811.04</v>
      </c>
      <c r="AT190">
        <v>0</v>
      </c>
      <c r="AU190">
        <v>12117.740000000002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11740.67</v>
      </c>
      <c r="BB190">
        <v>6218.75</v>
      </c>
      <c r="BC190" s="21">
        <v>6459.33</v>
      </c>
      <c r="BD190" s="21">
        <v>63945.430000000015</v>
      </c>
      <c r="BE190" s="21">
        <v>83745.52</v>
      </c>
      <c r="BF190" s="21">
        <v>78366.990000000005</v>
      </c>
      <c r="BG190" s="21">
        <v>26903.199999999993</v>
      </c>
      <c r="BH190" s="21">
        <v>0</v>
      </c>
      <c r="BI190" s="21">
        <v>0</v>
      </c>
      <c r="BJ190" s="21">
        <v>0</v>
      </c>
      <c r="BK190" s="21">
        <v>0</v>
      </c>
      <c r="BL190" s="21">
        <v>0</v>
      </c>
      <c r="BM190" s="3">
        <v>6070</v>
      </c>
      <c r="BN190" s="21">
        <v>0</v>
      </c>
      <c r="BO190" s="21">
        <v>0</v>
      </c>
      <c r="BP190" s="21">
        <v>1</v>
      </c>
      <c r="BQ190" s="21">
        <v>0</v>
      </c>
      <c r="BR190" s="3">
        <v>2134.3199999999997</v>
      </c>
      <c r="BS190" s="3">
        <v>8739.84</v>
      </c>
      <c r="BT190" s="3">
        <v>0</v>
      </c>
      <c r="BU190" s="3">
        <v>0</v>
      </c>
      <c r="BV190" s="3">
        <v>0</v>
      </c>
      <c r="BW190" s="3">
        <v>359</v>
      </c>
      <c r="BX190" s="20">
        <v>0</v>
      </c>
      <c r="BY190" s="20">
        <v>0</v>
      </c>
      <c r="BZ190" s="20">
        <v>-62849.229999999996</v>
      </c>
      <c r="CA190" s="20">
        <v>5916.44</v>
      </c>
      <c r="CB190" s="20">
        <v>0</v>
      </c>
      <c r="CC190" s="20">
        <v>-10490.55</v>
      </c>
      <c r="CD190" s="20">
        <v>0</v>
      </c>
    </row>
    <row r="191" spans="1:83" s="20" customFormat="1" ht="14.4" x14ac:dyDescent="0.3">
      <c r="A191" s="27">
        <v>3055</v>
      </c>
      <c r="B191" s="2" t="str">
        <f>_xlfn.XLOOKUP(A191,'Schools lookup'!A:A,'Schools lookup'!B:B)</f>
        <v>CIP3055</v>
      </c>
      <c r="C191" s="2" t="str">
        <f>_xlfn.XLOOKUP(A191,'Schools lookup'!A:A,'Schools lookup'!C:C)</f>
        <v>Horsley CofE (Controlled) Primary School</v>
      </c>
      <c r="D191" s="21">
        <v>113058.4</v>
      </c>
      <c r="E191" s="21">
        <v>0</v>
      </c>
      <c r="F191" s="21">
        <v>25083.47</v>
      </c>
      <c r="G191" s="21">
        <v>549471.02</v>
      </c>
      <c r="H191" s="21">
        <v>0</v>
      </c>
      <c r="I191" s="21">
        <v>24665.190000000006</v>
      </c>
      <c r="J191" s="21">
        <v>0</v>
      </c>
      <c r="K191" s="21">
        <v>23680</v>
      </c>
      <c r="L191" s="21">
        <v>13489.75</v>
      </c>
      <c r="M191" s="21">
        <v>0</v>
      </c>
      <c r="N191" s="21">
        <v>0</v>
      </c>
      <c r="O191" s="21">
        <v>4115.8900000000003</v>
      </c>
      <c r="P191" s="21">
        <v>8566.0499999999993</v>
      </c>
      <c r="Q191" s="21">
        <v>777.83</v>
      </c>
      <c r="R191" s="21">
        <v>0</v>
      </c>
      <c r="S191" s="21">
        <v>0</v>
      </c>
      <c r="T191" s="3">
        <v>0</v>
      </c>
      <c r="U191" s="3">
        <v>0</v>
      </c>
      <c r="V191" s="3">
        <v>0</v>
      </c>
      <c r="W191" s="21">
        <v>0</v>
      </c>
      <c r="X191" s="21">
        <v>0</v>
      </c>
      <c r="Y191" s="21">
        <v>33252</v>
      </c>
      <c r="Z191" s="21">
        <v>397167.53999999986</v>
      </c>
      <c r="AA191" s="21">
        <v>3812.4199999999996</v>
      </c>
      <c r="AB191">
        <v>119648.46000000002</v>
      </c>
      <c r="AC191">
        <v>0</v>
      </c>
      <c r="AD191">
        <v>49322.960000000014</v>
      </c>
      <c r="AE191">
        <v>0</v>
      </c>
      <c r="AF191">
        <v>28047.560000000009</v>
      </c>
      <c r="AG191">
        <v>2084.1499999999996</v>
      </c>
      <c r="AH191">
        <v>3170</v>
      </c>
      <c r="AI191">
        <v>7147.83</v>
      </c>
      <c r="AJ191">
        <v>1476.5300000000002</v>
      </c>
      <c r="AK191">
        <v>4509.8899999999994</v>
      </c>
      <c r="AL191">
        <v>0</v>
      </c>
      <c r="AM191">
        <v>20943.77</v>
      </c>
      <c r="AN191">
        <v>913.99</v>
      </c>
      <c r="AO191">
        <v>7255.4199999999973</v>
      </c>
      <c r="AP191">
        <v>5417.64</v>
      </c>
      <c r="AQ191">
        <v>2632.3399999999997</v>
      </c>
      <c r="AR191">
        <v>34793.950000000004</v>
      </c>
      <c r="AS191">
        <v>5500</v>
      </c>
      <c r="AT191">
        <v>0</v>
      </c>
      <c r="AU191">
        <v>3448.7799999999997</v>
      </c>
      <c r="AV191">
        <v>0</v>
      </c>
      <c r="AW191">
        <v>-3097.7200000000003</v>
      </c>
      <c r="AX191">
        <v>2253.75</v>
      </c>
      <c r="AY191">
        <v>0</v>
      </c>
      <c r="AZ191">
        <v>0</v>
      </c>
      <c r="BA191">
        <v>8751.0699999999979</v>
      </c>
      <c r="BB191">
        <v>2980</v>
      </c>
      <c r="BC191" s="21">
        <v>11075.16</v>
      </c>
      <c r="BD191" s="21">
        <v>45668.700000000004</v>
      </c>
      <c r="BE191" s="21">
        <v>7381.36</v>
      </c>
      <c r="BF191" s="21">
        <v>3704.17</v>
      </c>
      <c r="BG191" s="21">
        <v>11687.79</v>
      </c>
      <c r="BH191" s="21">
        <v>0</v>
      </c>
      <c r="BI191" s="21">
        <v>0</v>
      </c>
      <c r="BJ191" s="21">
        <v>0</v>
      </c>
      <c r="BK191" s="21">
        <v>458.72</v>
      </c>
      <c r="BL191" s="21">
        <v>0</v>
      </c>
      <c r="BM191" s="3">
        <v>5001.25</v>
      </c>
      <c r="BN191" s="21">
        <v>0</v>
      </c>
      <c r="BO191" s="21">
        <v>0</v>
      </c>
      <c r="BP191" s="21">
        <v>1</v>
      </c>
      <c r="BQ191" s="21">
        <v>0</v>
      </c>
      <c r="BR191" s="3">
        <v>13961.29</v>
      </c>
      <c r="BS191" s="3">
        <v>0</v>
      </c>
      <c r="BT191" s="3">
        <v>0</v>
      </c>
      <c r="BU191" s="3">
        <v>0</v>
      </c>
      <c r="BV191" s="3">
        <v>0</v>
      </c>
      <c r="BW191" s="3">
        <v>3397.92</v>
      </c>
      <c r="BX191" s="20">
        <v>0</v>
      </c>
      <c r="BY191" s="20">
        <v>0</v>
      </c>
      <c r="BZ191" s="20">
        <v>-16621.379999999997</v>
      </c>
      <c r="CA191" s="20">
        <v>12725.51</v>
      </c>
      <c r="CB191" s="20">
        <v>0</v>
      </c>
      <c r="CC191" s="20">
        <v>-458.72</v>
      </c>
      <c r="CD191" s="20">
        <v>0</v>
      </c>
    </row>
    <row r="192" spans="1:83" s="20" customFormat="1" ht="14.4" x14ac:dyDescent="0.3">
      <c r="A192" s="27">
        <v>3056</v>
      </c>
      <c r="B192" s="2" t="str">
        <f>_xlfn.XLOOKUP(A192,'Schools lookup'!A:A,'Schools lookup'!B:B)</f>
        <v>CIP3056</v>
      </c>
      <c r="C192" s="2" t="str">
        <f>_xlfn.XLOOKUP(A192,'Schools lookup'!A:A,'Schools lookup'!C:C)</f>
        <v>Hulland CofE Primary School</v>
      </c>
      <c r="D192" s="21">
        <v>-6854.66</v>
      </c>
      <c r="E192" s="21">
        <v>18000</v>
      </c>
      <c r="F192" s="21">
        <v>19664.88</v>
      </c>
      <c r="G192" s="21">
        <v>230327.8</v>
      </c>
      <c r="H192" s="21">
        <v>0</v>
      </c>
      <c r="I192" s="21">
        <v>13544.310000000001</v>
      </c>
      <c r="J192" s="21">
        <v>0</v>
      </c>
      <c r="K192" s="21">
        <v>4610</v>
      </c>
      <c r="L192" s="21">
        <v>668.75</v>
      </c>
      <c r="M192" s="21">
        <v>0</v>
      </c>
      <c r="N192" s="21">
        <v>0</v>
      </c>
      <c r="O192" s="21">
        <v>9265.7000000000007</v>
      </c>
      <c r="P192" s="21">
        <v>3932.5500000000006</v>
      </c>
      <c r="Q192" s="21">
        <v>3780.04</v>
      </c>
      <c r="R192" s="21">
        <v>0</v>
      </c>
      <c r="S192" s="21">
        <v>0</v>
      </c>
      <c r="T192" s="3">
        <v>0</v>
      </c>
      <c r="U192" s="3">
        <v>0</v>
      </c>
      <c r="V192" s="3">
        <v>0</v>
      </c>
      <c r="W192" s="21">
        <v>0</v>
      </c>
      <c r="X192" s="21">
        <v>0</v>
      </c>
      <c r="Y192" s="21">
        <v>13126.71</v>
      </c>
      <c r="Z192" s="21">
        <v>108276.75999999998</v>
      </c>
      <c r="AA192" s="21">
        <v>14519.959999999997</v>
      </c>
      <c r="AB192">
        <v>47628.340000000011</v>
      </c>
      <c r="AC192">
        <v>9401.2800000000025</v>
      </c>
      <c r="AD192">
        <v>13832.680000000002</v>
      </c>
      <c r="AE192">
        <v>0</v>
      </c>
      <c r="AF192">
        <v>2588.34</v>
      </c>
      <c r="AG192">
        <v>872.92000000000007</v>
      </c>
      <c r="AH192">
        <v>341.06</v>
      </c>
      <c r="AI192">
        <v>2690.6799999999994</v>
      </c>
      <c r="AJ192">
        <v>538.08000000000004</v>
      </c>
      <c r="AK192">
        <v>15214.49</v>
      </c>
      <c r="AL192">
        <v>2244</v>
      </c>
      <c r="AM192">
        <v>772.05000000000007</v>
      </c>
      <c r="AN192">
        <v>1175.57</v>
      </c>
      <c r="AO192">
        <v>9742.89</v>
      </c>
      <c r="AP192">
        <v>3752.75</v>
      </c>
      <c r="AQ192">
        <v>492.44999999999987</v>
      </c>
      <c r="AR192">
        <v>11110.21</v>
      </c>
      <c r="AS192">
        <v>0</v>
      </c>
      <c r="AT192">
        <v>0</v>
      </c>
      <c r="AU192">
        <v>100.26999999999998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1362.8</v>
      </c>
      <c r="BB192">
        <v>921.12</v>
      </c>
      <c r="BC192" s="21">
        <v>1940.77</v>
      </c>
      <c r="BD192" s="21">
        <v>14035.899999999996</v>
      </c>
      <c r="BE192" s="21">
        <v>13365.24</v>
      </c>
      <c r="BF192" s="21">
        <v>5834.5</v>
      </c>
      <c r="BG192" s="21">
        <v>11475.889999999998</v>
      </c>
      <c r="BH192" s="21">
        <v>0</v>
      </c>
      <c r="BI192" s="21">
        <v>0</v>
      </c>
      <c r="BJ192" s="21">
        <v>0</v>
      </c>
      <c r="BK192" s="21">
        <v>0</v>
      </c>
      <c r="BL192" s="21">
        <v>0</v>
      </c>
      <c r="BM192" s="3">
        <v>4630</v>
      </c>
      <c r="BN192" s="21">
        <v>0</v>
      </c>
      <c r="BO192" s="21">
        <v>0</v>
      </c>
      <c r="BP192" s="21">
        <v>1</v>
      </c>
      <c r="BQ192" s="21">
        <v>0</v>
      </c>
      <c r="BR192" s="3">
        <v>3748.25</v>
      </c>
      <c r="BS192" s="3">
        <v>0</v>
      </c>
      <c r="BT192" s="3">
        <v>0</v>
      </c>
      <c r="BU192" s="3">
        <v>0</v>
      </c>
      <c r="BV192" s="3">
        <v>0</v>
      </c>
      <c r="BW192" s="3">
        <v>0</v>
      </c>
      <c r="BX192" s="20">
        <v>0</v>
      </c>
      <c r="BY192" s="20">
        <v>0</v>
      </c>
      <c r="BZ192" s="20">
        <v>-21829.8</v>
      </c>
      <c r="CA192" s="20">
        <v>20546.63</v>
      </c>
      <c r="CB192" s="20">
        <v>0</v>
      </c>
      <c r="CC192" s="20">
        <v>18000</v>
      </c>
      <c r="CD192" s="20">
        <v>0</v>
      </c>
      <c r="CE192" s="20" t="s">
        <v>721</v>
      </c>
    </row>
    <row r="193" spans="1:82" s="20" customFormat="1" ht="14.4" x14ac:dyDescent="0.3">
      <c r="A193" s="27">
        <v>3060</v>
      </c>
      <c r="B193" s="2" t="str">
        <f>_xlfn.XLOOKUP(A193,'Schools lookup'!A:A,'Schools lookup'!B:B)</f>
        <v>CIP3060</v>
      </c>
      <c r="C193" s="2" t="str">
        <f>_xlfn.XLOOKUP(A193,'Schools lookup'!A:A,'Schools lookup'!C:C)</f>
        <v>Kirk Ireton C of E Primary School</v>
      </c>
      <c r="D193" s="21">
        <v>48489.59</v>
      </c>
      <c r="E193" s="21">
        <v>12899.5</v>
      </c>
      <c r="F193" s="21">
        <v>25398.02</v>
      </c>
      <c r="G193" s="21">
        <v>357183.23</v>
      </c>
      <c r="H193" s="21">
        <v>0</v>
      </c>
      <c r="I193" s="21">
        <v>8741.56</v>
      </c>
      <c r="J193" s="21">
        <v>0</v>
      </c>
      <c r="K193" s="21">
        <v>7350</v>
      </c>
      <c r="L193" s="21">
        <v>7866.75</v>
      </c>
      <c r="M193" s="21">
        <v>0</v>
      </c>
      <c r="N193" s="21">
        <v>0</v>
      </c>
      <c r="O193" s="21">
        <v>208248.60000000012</v>
      </c>
      <c r="P193" s="21">
        <v>9043.77</v>
      </c>
      <c r="Q193" s="21">
        <v>1380.3899999999999</v>
      </c>
      <c r="R193" s="21">
        <v>0</v>
      </c>
      <c r="S193" s="21">
        <v>21823.579999999998</v>
      </c>
      <c r="T193" s="3">
        <v>0</v>
      </c>
      <c r="U193" s="3">
        <v>0</v>
      </c>
      <c r="V193" s="3">
        <v>0</v>
      </c>
      <c r="W193" s="21">
        <v>1060</v>
      </c>
      <c r="X193" s="21">
        <v>0</v>
      </c>
      <c r="Y193" s="21">
        <v>21671</v>
      </c>
      <c r="Z193" s="21">
        <v>387120.26</v>
      </c>
      <c r="AA193" s="21">
        <v>6599.11</v>
      </c>
      <c r="AB193">
        <v>72955.930000000008</v>
      </c>
      <c r="AC193">
        <v>12728.650000000005</v>
      </c>
      <c r="AD193">
        <v>65910.810000000027</v>
      </c>
      <c r="AE193">
        <v>0</v>
      </c>
      <c r="AF193">
        <v>10916.209999999997</v>
      </c>
      <c r="AG193">
        <v>2676.1000000000004</v>
      </c>
      <c r="AH193">
        <v>219</v>
      </c>
      <c r="AI193">
        <v>3575.9</v>
      </c>
      <c r="AJ193">
        <v>776.01</v>
      </c>
      <c r="AK193">
        <v>2223.7200000000003</v>
      </c>
      <c r="AL193">
        <v>1788</v>
      </c>
      <c r="AM193">
        <v>802.99</v>
      </c>
      <c r="AN193">
        <v>937.92000000000007</v>
      </c>
      <c r="AO193">
        <v>6077.2699999999995</v>
      </c>
      <c r="AP193">
        <v>3227.53</v>
      </c>
      <c r="AQ193">
        <v>1761.7700000000002</v>
      </c>
      <c r="AR193">
        <v>40562.060000000012</v>
      </c>
      <c r="AS193">
        <v>2105</v>
      </c>
      <c r="AT193">
        <v>0</v>
      </c>
      <c r="AU193">
        <v>2537.96</v>
      </c>
      <c r="AV193">
        <v>0</v>
      </c>
      <c r="AW193">
        <v>0</v>
      </c>
      <c r="AX193">
        <v>49</v>
      </c>
      <c r="AY193">
        <v>0</v>
      </c>
      <c r="AZ193">
        <v>0</v>
      </c>
      <c r="BA193">
        <v>2314.1599999999976</v>
      </c>
      <c r="BB193">
        <v>1233.93</v>
      </c>
      <c r="BC193" s="21">
        <v>86</v>
      </c>
      <c r="BD193" s="21">
        <v>29368.630000000005</v>
      </c>
      <c r="BE193" s="21">
        <v>0</v>
      </c>
      <c r="BF193" s="21">
        <v>10397.17</v>
      </c>
      <c r="BG193" s="21">
        <v>9585.31</v>
      </c>
      <c r="BH193" s="21">
        <v>0</v>
      </c>
      <c r="BI193" s="21">
        <v>0</v>
      </c>
      <c r="BJ193" s="21">
        <v>0</v>
      </c>
      <c r="BK193" s="21">
        <v>0</v>
      </c>
      <c r="BL193" s="21">
        <v>0</v>
      </c>
      <c r="BM193" s="3">
        <v>4450</v>
      </c>
      <c r="BN193" s="21">
        <v>0</v>
      </c>
      <c r="BO193" s="21">
        <v>0</v>
      </c>
      <c r="BP193" s="21">
        <v>1</v>
      </c>
      <c r="BQ193" s="21">
        <v>0</v>
      </c>
      <c r="BR193" s="3">
        <v>0</v>
      </c>
      <c r="BS193" s="3">
        <v>4293.7999999999993</v>
      </c>
      <c r="BT193" s="3">
        <v>0</v>
      </c>
      <c r="BU193" s="3">
        <v>0</v>
      </c>
      <c r="BV193" s="3">
        <v>0</v>
      </c>
      <c r="BW193" s="3">
        <v>191.99</v>
      </c>
      <c r="BX193" s="20">
        <v>-1386.6</v>
      </c>
      <c r="BY193" s="20">
        <v>0</v>
      </c>
      <c r="BZ193" s="20">
        <v>13262.07</v>
      </c>
      <c r="CA193" s="20">
        <v>26748.83</v>
      </c>
      <c r="CB193" s="20">
        <v>0</v>
      </c>
      <c r="CC193" s="20">
        <v>13959.5</v>
      </c>
      <c r="CD193" s="20">
        <v>0</v>
      </c>
    </row>
    <row r="194" spans="1:82" s="20" customFormat="1" ht="14.4" x14ac:dyDescent="0.3">
      <c r="A194" s="27">
        <v>3061</v>
      </c>
      <c r="B194" s="2" t="str">
        <f>_xlfn.XLOOKUP(A194,'Schools lookup'!A:A,'Schools lookup'!B:B)</f>
        <v>CIP3061</v>
      </c>
      <c r="C194" s="2" t="str">
        <f>_xlfn.XLOOKUP(A194,'Schools lookup'!A:A,'Schools lookup'!C:C)</f>
        <v>Kirk Langley CofE Primary School</v>
      </c>
      <c r="D194" s="21">
        <v>265550.71999999997</v>
      </c>
      <c r="E194" s="21">
        <v>53997.880000000005</v>
      </c>
      <c r="F194" s="21">
        <v>16870.53</v>
      </c>
      <c r="G194" s="21">
        <v>551298.81000000006</v>
      </c>
      <c r="H194" s="21">
        <v>0</v>
      </c>
      <c r="I194" s="21">
        <v>0</v>
      </c>
      <c r="J194" s="21">
        <v>0</v>
      </c>
      <c r="K194" s="21">
        <v>18460</v>
      </c>
      <c r="L194" s="21">
        <v>10510.130000000001</v>
      </c>
      <c r="M194" s="21">
        <v>0</v>
      </c>
      <c r="N194" s="21">
        <v>0</v>
      </c>
      <c r="O194" s="21">
        <v>19326.089999999997</v>
      </c>
      <c r="P194" s="21">
        <v>18627.149999999998</v>
      </c>
      <c r="Q194" s="21">
        <v>640.04</v>
      </c>
      <c r="R194" s="21">
        <v>0</v>
      </c>
      <c r="S194" s="21">
        <v>1034</v>
      </c>
      <c r="T194" s="3">
        <v>0</v>
      </c>
      <c r="U194" s="3">
        <v>0</v>
      </c>
      <c r="V194" s="3">
        <v>0</v>
      </c>
      <c r="W194" s="21">
        <v>20719.909999999996</v>
      </c>
      <c r="X194" s="21">
        <v>0</v>
      </c>
      <c r="Y194" s="21">
        <v>32828</v>
      </c>
      <c r="Z194" s="21">
        <v>331843.85000000003</v>
      </c>
      <c r="AA194" s="21">
        <v>2537.6800000000003</v>
      </c>
      <c r="AB194">
        <v>11833.309999999996</v>
      </c>
      <c r="AC194">
        <v>0</v>
      </c>
      <c r="AD194">
        <v>25832.22</v>
      </c>
      <c r="AE194">
        <v>0</v>
      </c>
      <c r="AF194">
        <v>9066.81</v>
      </c>
      <c r="AG194">
        <v>1853.8400000000001</v>
      </c>
      <c r="AH194">
        <v>5172.5</v>
      </c>
      <c r="AI194">
        <v>7171.45</v>
      </c>
      <c r="AJ194">
        <v>688.76</v>
      </c>
      <c r="AK194">
        <v>6022.36</v>
      </c>
      <c r="AL194">
        <v>0</v>
      </c>
      <c r="AM194">
        <v>21202.07</v>
      </c>
      <c r="AN194">
        <v>635.11</v>
      </c>
      <c r="AO194">
        <v>7674.3</v>
      </c>
      <c r="AP194">
        <v>3861.51</v>
      </c>
      <c r="AQ194">
        <v>1462.64</v>
      </c>
      <c r="AR194">
        <v>32808.640000000101</v>
      </c>
      <c r="AS194">
        <v>2155.1999999999998</v>
      </c>
      <c r="AT194">
        <v>0</v>
      </c>
      <c r="AU194">
        <v>0</v>
      </c>
      <c r="AV194">
        <v>0</v>
      </c>
      <c r="AW194">
        <v>0</v>
      </c>
      <c r="AX194">
        <v>2480.02</v>
      </c>
      <c r="AY194">
        <v>0</v>
      </c>
      <c r="AZ194">
        <v>0</v>
      </c>
      <c r="BA194">
        <v>11110.050000000005</v>
      </c>
      <c r="BB194">
        <v>2829</v>
      </c>
      <c r="BC194" s="21">
        <v>9981.75</v>
      </c>
      <c r="BD194" s="21">
        <v>53595.709999999992</v>
      </c>
      <c r="BE194" s="21">
        <v>43762.229999999996</v>
      </c>
      <c r="BF194" s="21">
        <v>39490.119999999995</v>
      </c>
      <c r="BG194" s="21">
        <v>18365.409999999996</v>
      </c>
      <c r="BH194" s="21">
        <v>0</v>
      </c>
      <c r="BI194" s="21">
        <v>0</v>
      </c>
      <c r="BJ194" s="21">
        <v>0</v>
      </c>
      <c r="BK194" s="21">
        <v>94.03</v>
      </c>
      <c r="BL194" s="21">
        <v>260.89</v>
      </c>
      <c r="BM194" s="3">
        <v>5068.75</v>
      </c>
      <c r="BN194" s="21">
        <v>0</v>
      </c>
      <c r="BO194" s="21">
        <v>0</v>
      </c>
      <c r="BP194" s="21">
        <v>1</v>
      </c>
      <c r="BQ194" s="21">
        <v>0</v>
      </c>
      <c r="BR194" s="3">
        <v>0</v>
      </c>
      <c r="BS194" s="3">
        <v>0</v>
      </c>
      <c r="BT194" s="3">
        <v>0</v>
      </c>
      <c r="BU194" s="3">
        <v>0</v>
      </c>
      <c r="BV194" s="3">
        <v>0</v>
      </c>
      <c r="BW194" s="3">
        <v>1356</v>
      </c>
      <c r="BX194" s="20">
        <v>0</v>
      </c>
      <c r="BY194" s="20">
        <v>0</v>
      </c>
      <c r="BZ194" s="20">
        <v>264838.40000000002</v>
      </c>
      <c r="CA194" s="20">
        <v>20583.28</v>
      </c>
      <c r="CB194" s="20">
        <v>0</v>
      </c>
      <c r="CC194" s="20">
        <v>74362.87000000001</v>
      </c>
      <c r="CD194" s="20">
        <v>0</v>
      </c>
    </row>
    <row r="195" spans="1:82" s="20" customFormat="1" ht="14.4" x14ac:dyDescent="0.3">
      <c r="A195" s="27">
        <v>3062</v>
      </c>
      <c r="B195" s="2" t="str">
        <f>_xlfn.XLOOKUP(A195,'Schools lookup'!A:A,'Schools lookup'!B:B)</f>
        <v>CIP3062</v>
      </c>
      <c r="C195" s="2" t="str">
        <f>_xlfn.XLOOKUP(A195,'Schools lookup'!A:A,'Schools lookup'!C:C)</f>
        <v>Kniveton CofE Primary School</v>
      </c>
      <c r="D195" s="21">
        <v>29707.820000000003</v>
      </c>
      <c r="E195" s="21">
        <v>28447.19</v>
      </c>
      <c r="F195" s="21">
        <v>-19821.439999999999</v>
      </c>
      <c r="G195" s="21">
        <v>440894.51</v>
      </c>
      <c r="H195" s="21">
        <v>0</v>
      </c>
      <c r="I195" s="21">
        <v>21678.149999999994</v>
      </c>
      <c r="J195" s="21">
        <v>0</v>
      </c>
      <c r="K195" s="21">
        <v>14410</v>
      </c>
      <c r="L195" s="21">
        <v>10261.630000000001</v>
      </c>
      <c r="M195" s="21">
        <v>0</v>
      </c>
      <c r="N195" s="21">
        <v>0</v>
      </c>
      <c r="O195" s="21">
        <v>5279.6100000000006</v>
      </c>
      <c r="P195" s="21">
        <v>9219.7000000000007</v>
      </c>
      <c r="Q195" s="21">
        <v>574.37</v>
      </c>
      <c r="R195" s="21">
        <v>0</v>
      </c>
      <c r="S195" s="21">
        <v>0</v>
      </c>
      <c r="T195" s="3">
        <v>0</v>
      </c>
      <c r="U195" s="3">
        <v>0</v>
      </c>
      <c r="V195" s="3">
        <v>0</v>
      </c>
      <c r="W195" s="21">
        <v>5580.6900000000005</v>
      </c>
      <c r="X195" s="21">
        <v>0</v>
      </c>
      <c r="Y195" s="21">
        <v>21759</v>
      </c>
      <c r="Z195" s="21">
        <v>261711.67999999993</v>
      </c>
      <c r="AA195" s="21">
        <v>3995.7400000000002</v>
      </c>
      <c r="AB195">
        <v>101376.23000000001</v>
      </c>
      <c r="AC195">
        <v>14478.18</v>
      </c>
      <c r="AD195">
        <v>27848.93</v>
      </c>
      <c r="AE195">
        <v>502.31999999999994</v>
      </c>
      <c r="AF195">
        <v>4973.3900000000003</v>
      </c>
      <c r="AG195">
        <v>1953.3000000000002</v>
      </c>
      <c r="AH195">
        <v>1562</v>
      </c>
      <c r="AI195">
        <v>4547.82</v>
      </c>
      <c r="AJ195">
        <v>419.24</v>
      </c>
      <c r="AK195">
        <v>4837.8599999999997</v>
      </c>
      <c r="AL195">
        <v>4265.4700000000012</v>
      </c>
      <c r="AM195">
        <v>755.55</v>
      </c>
      <c r="AN195">
        <v>1038.54</v>
      </c>
      <c r="AO195">
        <v>6889.0499999999993</v>
      </c>
      <c r="AP195">
        <v>2593.5500000000002</v>
      </c>
      <c r="AQ195">
        <v>14569.060000000003</v>
      </c>
      <c r="AR195">
        <v>16704.809999999998</v>
      </c>
      <c r="AS195">
        <v>5893.1</v>
      </c>
      <c r="AT195">
        <v>0</v>
      </c>
      <c r="AU195">
        <v>0</v>
      </c>
      <c r="AV195">
        <v>0</v>
      </c>
      <c r="AW195">
        <v>1203.8800000000001</v>
      </c>
      <c r="AX195">
        <v>0</v>
      </c>
      <c r="AY195">
        <v>1436</v>
      </c>
      <c r="AZ195">
        <v>0</v>
      </c>
      <c r="BA195">
        <v>5887.8400000000038</v>
      </c>
      <c r="BB195">
        <v>1722</v>
      </c>
      <c r="BC195" s="21">
        <v>4701.34</v>
      </c>
      <c r="BD195" s="21">
        <v>31873.500000000004</v>
      </c>
      <c r="BE195" s="21">
        <v>0</v>
      </c>
      <c r="BF195" s="21">
        <v>5163.59</v>
      </c>
      <c r="BG195" s="21">
        <v>22912.09</v>
      </c>
      <c r="BH195" s="21">
        <v>0</v>
      </c>
      <c r="BI195" s="21">
        <v>0</v>
      </c>
      <c r="BJ195" s="21">
        <v>0</v>
      </c>
      <c r="BK195" s="21">
        <v>0</v>
      </c>
      <c r="BL195" s="21">
        <v>0</v>
      </c>
      <c r="BM195" s="3">
        <v>4618.75</v>
      </c>
      <c r="BN195" s="21">
        <v>0</v>
      </c>
      <c r="BO195" s="21">
        <v>0</v>
      </c>
      <c r="BP195" s="21">
        <v>1</v>
      </c>
      <c r="BQ195" s="21">
        <v>0</v>
      </c>
      <c r="BR195" s="3">
        <v>0</v>
      </c>
      <c r="BS195" s="3">
        <v>-5877.7999999999993</v>
      </c>
      <c r="BT195" s="3">
        <v>0</v>
      </c>
      <c r="BU195" s="3">
        <v>0</v>
      </c>
      <c r="BV195" s="3">
        <v>0</v>
      </c>
      <c r="BW195" s="3">
        <v>0</v>
      </c>
      <c r="BX195" s="20">
        <v>0</v>
      </c>
      <c r="BY195" s="20">
        <v>0</v>
      </c>
      <c r="BZ195" s="20">
        <v>-2031.2699999999968</v>
      </c>
      <c r="CA195" s="20">
        <v>0</v>
      </c>
      <c r="CB195" s="20">
        <v>-9324.89</v>
      </c>
      <c r="CC195" s="20">
        <v>34027.879999999997</v>
      </c>
      <c r="CD195" s="20">
        <v>0</v>
      </c>
    </row>
    <row r="196" spans="1:82" s="20" customFormat="1" ht="14.4" x14ac:dyDescent="0.3">
      <c r="A196" s="27">
        <v>3065</v>
      </c>
      <c r="B196" s="2" t="str">
        <f>_xlfn.XLOOKUP(A196,'Schools lookup'!A:A,'Schools lookup'!B:B)</f>
        <v>CIP3065</v>
      </c>
      <c r="C196" s="2" t="str">
        <f>_xlfn.XLOOKUP(A196,'Schools lookup'!A:A,'Schools lookup'!C:C)</f>
        <v>Mapperley CE Controlled Primary School</v>
      </c>
      <c r="D196" s="21">
        <v>-28481.07</v>
      </c>
      <c r="E196" s="21">
        <v>160</v>
      </c>
      <c r="F196" s="21">
        <v>25471.84</v>
      </c>
      <c r="G196" s="21">
        <v>433120.00999999995</v>
      </c>
      <c r="H196" s="21">
        <v>0</v>
      </c>
      <c r="I196" s="21">
        <v>8267.1</v>
      </c>
      <c r="J196" s="21">
        <v>0</v>
      </c>
      <c r="K196" s="21">
        <v>21060</v>
      </c>
      <c r="L196" s="21">
        <v>11665</v>
      </c>
      <c r="M196" s="21">
        <v>0</v>
      </c>
      <c r="N196" s="21">
        <v>0</v>
      </c>
      <c r="O196" s="21">
        <v>7299.64</v>
      </c>
      <c r="P196" s="21">
        <v>4050.54</v>
      </c>
      <c r="Q196" s="21">
        <v>1266.99</v>
      </c>
      <c r="R196" s="21">
        <v>323.35000000000002</v>
      </c>
      <c r="S196" s="21">
        <v>0</v>
      </c>
      <c r="T196" s="3">
        <v>0</v>
      </c>
      <c r="U196" s="3">
        <v>0</v>
      </c>
      <c r="V196" s="3">
        <v>0</v>
      </c>
      <c r="W196" s="21">
        <v>0</v>
      </c>
      <c r="X196" s="21">
        <v>0</v>
      </c>
      <c r="Y196" s="21">
        <v>25236</v>
      </c>
      <c r="Z196" s="21">
        <v>174458.5</v>
      </c>
      <c r="AA196" s="21">
        <v>2400</v>
      </c>
      <c r="AB196">
        <v>68166.709999999977</v>
      </c>
      <c r="AC196">
        <v>14350.399999999998</v>
      </c>
      <c r="AD196">
        <v>21268.109999999993</v>
      </c>
      <c r="AE196">
        <v>0</v>
      </c>
      <c r="AF196">
        <v>17737.2</v>
      </c>
      <c r="AG196">
        <v>2738.8800000000006</v>
      </c>
      <c r="AH196">
        <v>3494.2</v>
      </c>
      <c r="AI196">
        <v>5413.2999999999993</v>
      </c>
      <c r="AJ196">
        <v>1606.38</v>
      </c>
      <c r="AK196">
        <v>-5138.34</v>
      </c>
      <c r="AL196">
        <v>0</v>
      </c>
      <c r="AM196">
        <v>2073.88</v>
      </c>
      <c r="AN196">
        <v>1243.3900000000001</v>
      </c>
      <c r="AO196">
        <v>6535.8400000000011</v>
      </c>
      <c r="AP196">
        <v>2622.37</v>
      </c>
      <c r="AQ196">
        <v>930.20000000000027</v>
      </c>
      <c r="AR196">
        <v>30010.009999999991</v>
      </c>
      <c r="AS196">
        <v>2110.9</v>
      </c>
      <c r="AT196">
        <v>0</v>
      </c>
      <c r="AU196">
        <v>0</v>
      </c>
      <c r="AV196">
        <v>0</v>
      </c>
      <c r="AW196">
        <v>0</v>
      </c>
      <c r="AX196">
        <v>2329.4300000000003</v>
      </c>
      <c r="AY196">
        <v>0</v>
      </c>
      <c r="AZ196">
        <v>0</v>
      </c>
      <c r="BA196">
        <v>3405.0799999999995</v>
      </c>
      <c r="BB196">
        <v>2026.75</v>
      </c>
      <c r="BC196" s="21">
        <v>4214.2199999999993</v>
      </c>
      <c r="BD196" s="21">
        <v>31476.54</v>
      </c>
      <c r="BE196" s="21">
        <v>13396.61</v>
      </c>
      <c r="BF196" s="21">
        <v>3891.67</v>
      </c>
      <c r="BG196" s="21">
        <v>12773.259999999998</v>
      </c>
      <c r="BH196" s="21">
        <v>0</v>
      </c>
      <c r="BI196" s="21">
        <v>0</v>
      </c>
      <c r="BJ196" s="21">
        <v>0</v>
      </c>
      <c r="BK196" s="21">
        <v>-458.72</v>
      </c>
      <c r="BL196" s="21">
        <v>1150.5</v>
      </c>
      <c r="BM196" s="3">
        <v>4731.25</v>
      </c>
      <c r="BN196" s="21">
        <v>0</v>
      </c>
      <c r="BO196" s="21">
        <v>0</v>
      </c>
      <c r="BP196" s="21">
        <v>1</v>
      </c>
      <c r="BQ196" s="21">
        <v>0</v>
      </c>
      <c r="BR196" s="3">
        <v>7557</v>
      </c>
      <c r="BS196" s="3">
        <v>0</v>
      </c>
      <c r="BT196" s="3">
        <v>0</v>
      </c>
      <c r="BU196" s="3">
        <v>0</v>
      </c>
      <c r="BV196" s="3">
        <v>0</v>
      </c>
      <c r="BW196" s="3">
        <v>0</v>
      </c>
      <c r="BX196" s="20">
        <v>0</v>
      </c>
      <c r="BY196" s="20">
        <v>0</v>
      </c>
      <c r="BZ196" s="20">
        <v>58272.07</v>
      </c>
      <c r="CA196" s="20">
        <v>14543.59</v>
      </c>
      <c r="CB196" s="20">
        <v>8102.5</v>
      </c>
      <c r="CC196" s="20">
        <v>-531.78</v>
      </c>
      <c r="CD196" s="20">
        <v>0</v>
      </c>
    </row>
    <row r="197" spans="1:82" s="20" customFormat="1" ht="14.4" x14ac:dyDescent="0.3">
      <c r="A197" s="27">
        <v>3069</v>
      </c>
      <c r="B197" s="2" t="str">
        <f>_xlfn.XLOOKUP(A197,'Schools lookup'!A:A,'Schools lookup'!B:B)</f>
        <v>CIP3069</v>
      </c>
      <c r="C197" s="2" t="str">
        <f>_xlfn.XLOOKUP(A197,'Schools lookup'!A:A,'Schools lookup'!C:C)</f>
        <v>Cromford CofE Primary School</v>
      </c>
      <c r="D197" s="21">
        <v>22077.08</v>
      </c>
      <c r="E197" s="21">
        <v>-23901.95</v>
      </c>
      <c r="F197" s="21">
        <v>14928.36</v>
      </c>
      <c r="G197" s="21">
        <v>480840.9</v>
      </c>
      <c r="H197" s="21">
        <v>0</v>
      </c>
      <c r="I197" s="21">
        <v>25530.25</v>
      </c>
      <c r="J197" s="21">
        <v>0</v>
      </c>
      <c r="K197" s="21">
        <v>20720</v>
      </c>
      <c r="L197" s="21">
        <v>10435</v>
      </c>
      <c r="M197" s="21">
        <v>0</v>
      </c>
      <c r="N197" s="21">
        <v>420</v>
      </c>
      <c r="O197" s="21">
        <v>11107.109999999999</v>
      </c>
      <c r="P197" s="21">
        <v>3822.77</v>
      </c>
      <c r="Q197" s="21">
        <v>3278.8799999999997</v>
      </c>
      <c r="R197" s="21">
        <v>1482</v>
      </c>
      <c r="S197" s="21">
        <v>4542</v>
      </c>
      <c r="T197" s="3">
        <v>0</v>
      </c>
      <c r="U197" s="3">
        <v>0</v>
      </c>
      <c r="V197" s="3">
        <v>0</v>
      </c>
      <c r="W197" s="21">
        <v>3800</v>
      </c>
      <c r="X197" s="21">
        <v>0</v>
      </c>
      <c r="Y197" s="21">
        <v>27713</v>
      </c>
      <c r="Z197" s="21">
        <v>238575.56000000003</v>
      </c>
      <c r="AA197" s="21">
        <v>2103.1299999999997</v>
      </c>
      <c r="AB197">
        <v>104029.98000000001</v>
      </c>
      <c r="AC197">
        <v>15733.109999999997</v>
      </c>
      <c r="AD197">
        <v>26999.040000000001</v>
      </c>
      <c r="AE197">
        <v>0</v>
      </c>
      <c r="AF197">
        <v>19954.450000000004</v>
      </c>
      <c r="AG197">
        <v>2049.4399999999996</v>
      </c>
      <c r="AH197">
        <v>1504.5</v>
      </c>
      <c r="AI197">
        <v>6091.24</v>
      </c>
      <c r="AJ197">
        <v>1242.1199999999999</v>
      </c>
      <c r="AK197">
        <v>17931.54</v>
      </c>
      <c r="AL197">
        <v>557.92999999999995</v>
      </c>
      <c r="AM197">
        <v>1318.5800000000002</v>
      </c>
      <c r="AN197">
        <v>989.92</v>
      </c>
      <c r="AO197">
        <v>13673.740000000002</v>
      </c>
      <c r="AP197">
        <v>3285.17</v>
      </c>
      <c r="AQ197">
        <v>1098.47</v>
      </c>
      <c r="AR197">
        <v>33552.129999999976</v>
      </c>
      <c r="AS197">
        <v>2196.92</v>
      </c>
      <c r="AT197">
        <v>0</v>
      </c>
      <c r="AU197">
        <v>5531.8</v>
      </c>
      <c r="AV197">
        <v>0</v>
      </c>
      <c r="AW197">
        <v>580</v>
      </c>
      <c r="AX197">
        <v>138.33000000000001</v>
      </c>
      <c r="AY197">
        <v>2051</v>
      </c>
      <c r="AZ197">
        <v>0</v>
      </c>
      <c r="BA197">
        <v>1404.8799999999999</v>
      </c>
      <c r="BB197">
        <v>2152.5</v>
      </c>
      <c r="BC197" s="21">
        <v>8924.5199999999986</v>
      </c>
      <c r="BD197" s="21">
        <v>32814.099999999991</v>
      </c>
      <c r="BE197" s="21">
        <v>2304.42</v>
      </c>
      <c r="BF197" s="21">
        <v>23402.290000000005</v>
      </c>
      <c r="BG197" s="21">
        <v>19002.669999999998</v>
      </c>
      <c r="BH197" s="21">
        <v>0</v>
      </c>
      <c r="BI197" s="21">
        <v>0</v>
      </c>
      <c r="BJ197" s="21">
        <v>0</v>
      </c>
      <c r="BK197" s="21">
        <v>8270.0399999999991</v>
      </c>
      <c r="BL197" s="21">
        <v>0</v>
      </c>
      <c r="BM197" s="3">
        <v>4765</v>
      </c>
      <c r="BN197" s="21">
        <v>0</v>
      </c>
      <c r="BO197" s="21">
        <v>0</v>
      </c>
      <c r="BP197" s="21">
        <v>1</v>
      </c>
      <c r="BQ197" s="21">
        <v>0</v>
      </c>
      <c r="BR197" s="3">
        <v>0</v>
      </c>
      <c r="BS197" s="3">
        <v>326</v>
      </c>
      <c r="BT197" s="3">
        <v>0</v>
      </c>
      <c r="BU197" s="3">
        <v>1348.46</v>
      </c>
      <c r="BV197" s="3">
        <v>276.29999999999995</v>
      </c>
      <c r="BW197" s="3">
        <v>0</v>
      </c>
      <c r="BX197" s="20">
        <v>0</v>
      </c>
      <c r="BY197" s="20">
        <v>0</v>
      </c>
      <c r="BZ197" s="20">
        <v>20775.53</v>
      </c>
      <c r="CA197" s="20">
        <v>17742.599999999999</v>
      </c>
      <c r="CB197" s="20">
        <v>0</v>
      </c>
      <c r="CC197" s="20">
        <v>-28371.989999999998</v>
      </c>
      <c r="CD197" s="20">
        <v>0</v>
      </c>
    </row>
    <row r="198" spans="1:82" s="20" customFormat="1" ht="14.4" x14ac:dyDescent="0.3">
      <c r="A198" s="27">
        <v>3070</v>
      </c>
      <c r="B198" s="2" t="str">
        <f>_xlfn.XLOOKUP(A198,'Schools lookup'!A:A,'Schools lookup'!B:B)</f>
        <v>CIP3070</v>
      </c>
      <c r="C198" s="2" t="str">
        <f>_xlfn.XLOOKUP(A198,'Schools lookup'!A:A,'Schools lookup'!C:C)</f>
        <v>Matlock Bath Holy Trinity CofE Controlled Primary School</v>
      </c>
      <c r="D198" s="21">
        <v>34731.85</v>
      </c>
      <c r="E198" s="21">
        <v>2332.0699999999997</v>
      </c>
      <c r="F198" s="21">
        <v>10323.870000000001</v>
      </c>
      <c r="G198" s="21">
        <v>345575.85</v>
      </c>
      <c r="H198" s="21">
        <v>0</v>
      </c>
      <c r="I198" s="21">
        <v>14418.16</v>
      </c>
      <c r="J198" s="21">
        <v>0</v>
      </c>
      <c r="K198" s="21">
        <v>8880</v>
      </c>
      <c r="L198" s="21">
        <v>8056.75</v>
      </c>
      <c r="M198" s="21">
        <v>0</v>
      </c>
      <c r="N198" s="21">
        <v>0</v>
      </c>
      <c r="O198" s="21">
        <v>4948.6200000000008</v>
      </c>
      <c r="P198" s="21">
        <v>8249.4599999999991</v>
      </c>
      <c r="Q198" s="21">
        <v>623.1</v>
      </c>
      <c r="R198" s="21">
        <v>0</v>
      </c>
      <c r="S198" s="21">
        <v>2788.2</v>
      </c>
      <c r="T198" s="3">
        <v>0</v>
      </c>
      <c r="U198" s="3">
        <v>0</v>
      </c>
      <c r="V198" s="3">
        <v>0</v>
      </c>
      <c r="W198" s="21">
        <v>6159.7</v>
      </c>
      <c r="X198" s="21">
        <v>0</v>
      </c>
      <c r="Y198" s="21">
        <v>22207</v>
      </c>
      <c r="Z198" s="21">
        <v>189960.09</v>
      </c>
      <c r="AA198" s="21">
        <v>0</v>
      </c>
      <c r="AB198">
        <v>65620.87999999999</v>
      </c>
      <c r="AC198">
        <v>0</v>
      </c>
      <c r="AD198">
        <v>20315.369999999992</v>
      </c>
      <c r="AE198">
        <v>0</v>
      </c>
      <c r="AF198">
        <v>9799.19</v>
      </c>
      <c r="AG198">
        <v>1313.2600000000002</v>
      </c>
      <c r="AH198">
        <v>1068</v>
      </c>
      <c r="AI198">
        <v>3486.98</v>
      </c>
      <c r="AJ198">
        <v>321.92</v>
      </c>
      <c r="AK198">
        <v>4902.6399999999994</v>
      </c>
      <c r="AL198">
        <v>2065.6899999999996</v>
      </c>
      <c r="AM198">
        <v>35379.379999999997</v>
      </c>
      <c r="AN198">
        <v>1562.9299999999996</v>
      </c>
      <c r="AO198">
        <v>8864.5899999999983</v>
      </c>
      <c r="AP198">
        <v>4491</v>
      </c>
      <c r="AQ198">
        <v>1199.1499999999999</v>
      </c>
      <c r="AR198">
        <v>9061.119999999999</v>
      </c>
      <c r="AS198">
        <v>2216.34</v>
      </c>
      <c r="AT198">
        <v>0</v>
      </c>
      <c r="AU198">
        <v>499</v>
      </c>
      <c r="AV198">
        <v>0</v>
      </c>
      <c r="AW198">
        <v>0</v>
      </c>
      <c r="AX198">
        <v>1254.6600000000001</v>
      </c>
      <c r="AY198">
        <v>0</v>
      </c>
      <c r="AZ198">
        <v>0</v>
      </c>
      <c r="BA198">
        <v>5696.9499999999962</v>
      </c>
      <c r="BB198">
        <v>1322.25</v>
      </c>
      <c r="BC198" s="21">
        <v>4768.63</v>
      </c>
      <c r="BD198" s="21">
        <v>27257.120000000017</v>
      </c>
      <c r="BE198" s="21">
        <v>489.99</v>
      </c>
      <c r="BF198" s="21">
        <v>16137.14</v>
      </c>
      <c r="BG198" s="21">
        <v>12928.56</v>
      </c>
      <c r="BH198" s="21">
        <v>0</v>
      </c>
      <c r="BI198" s="21">
        <v>0</v>
      </c>
      <c r="BJ198" s="21">
        <v>0</v>
      </c>
      <c r="BK198" s="21">
        <v>10923.730000000003</v>
      </c>
      <c r="BL198" s="21">
        <v>174.18</v>
      </c>
      <c r="BM198" s="3">
        <v>4506.25</v>
      </c>
      <c r="BN198" s="21">
        <v>0</v>
      </c>
      <c r="BO198" s="21">
        <v>0</v>
      </c>
      <c r="BP198" s="21">
        <v>1</v>
      </c>
      <c r="BQ198" s="21">
        <v>0</v>
      </c>
      <c r="BR198" s="3">
        <v>0</v>
      </c>
      <c r="BS198" s="3">
        <v>7276.2</v>
      </c>
      <c r="BT198" s="3">
        <v>0</v>
      </c>
      <c r="BU198" s="3">
        <v>0</v>
      </c>
      <c r="BV198" s="3">
        <v>0</v>
      </c>
      <c r="BW198" s="3">
        <v>3340.2</v>
      </c>
      <c r="BX198" s="20">
        <v>0</v>
      </c>
      <c r="BY198" s="20">
        <v>0</v>
      </c>
      <c r="BZ198" s="20">
        <v>18496.160000000003</v>
      </c>
      <c r="CA198" s="20">
        <v>4213.72</v>
      </c>
      <c r="CB198" s="20">
        <v>0</v>
      </c>
      <c r="CC198" s="20">
        <v>-2606.1400000000026</v>
      </c>
      <c r="CD198" s="20">
        <v>0</v>
      </c>
    </row>
    <row r="199" spans="1:82" s="20" customFormat="1" ht="14.4" x14ac:dyDescent="0.3">
      <c r="A199" s="27">
        <v>3071</v>
      </c>
      <c r="B199" s="2" t="str">
        <f>_xlfn.XLOOKUP(A199,'Schools lookup'!A:A,'Schools lookup'!B:B)</f>
        <v>CIP3071</v>
      </c>
      <c r="C199" s="2" t="str">
        <f>_xlfn.XLOOKUP(A199,'Schools lookup'!A:A,'Schools lookup'!C:C)</f>
        <v>South Darley CofE Primary School</v>
      </c>
      <c r="D199" s="21">
        <v>32066.79</v>
      </c>
      <c r="E199" s="21">
        <v>3763.89</v>
      </c>
      <c r="F199" s="21">
        <v>18363.12</v>
      </c>
      <c r="G199" s="21">
        <v>390522.16</v>
      </c>
      <c r="H199" s="21">
        <v>0</v>
      </c>
      <c r="I199" s="21">
        <v>8214.9600000000009</v>
      </c>
      <c r="J199" s="21">
        <v>0</v>
      </c>
      <c r="K199" s="21">
        <v>17760</v>
      </c>
      <c r="L199" s="21">
        <v>13519.14</v>
      </c>
      <c r="M199" s="21">
        <v>0</v>
      </c>
      <c r="N199" s="21">
        <v>0</v>
      </c>
      <c r="O199" s="21">
        <v>5183.3899999999994</v>
      </c>
      <c r="P199" s="21">
        <v>3163.56</v>
      </c>
      <c r="Q199" s="21">
        <v>438.27</v>
      </c>
      <c r="R199" s="21">
        <v>0</v>
      </c>
      <c r="S199" s="21">
        <v>404.22</v>
      </c>
      <c r="T199" s="3">
        <v>0</v>
      </c>
      <c r="U199" s="3">
        <v>0</v>
      </c>
      <c r="V199" s="3">
        <v>0</v>
      </c>
      <c r="W199" s="21">
        <v>1646</v>
      </c>
      <c r="X199" s="21">
        <v>0</v>
      </c>
      <c r="Y199" s="21">
        <v>22581</v>
      </c>
      <c r="Z199" s="21">
        <v>243365.56000000006</v>
      </c>
      <c r="AA199" s="21">
        <v>3038.400000000001</v>
      </c>
      <c r="AB199">
        <v>45560.679999999993</v>
      </c>
      <c r="AC199">
        <v>0</v>
      </c>
      <c r="AD199">
        <v>29496.789999999994</v>
      </c>
      <c r="AE199">
        <v>0</v>
      </c>
      <c r="AF199">
        <v>24785.680000000008</v>
      </c>
      <c r="AG199">
        <v>1498.68</v>
      </c>
      <c r="AH199">
        <v>1032.79</v>
      </c>
      <c r="AI199">
        <v>4910.5600000000004</v>
      </c>
      <c r="AJ199">
        <v>943.31000000000006</v>
      </c>
      <c r="AK199">
        <v>4573.33</v>
      </c>
      <c r="AL199">
        <v>0</v>
      </c>
      <c r="AM199">
        <v>13168.09</v>
      </c>
      <c r="AN199">
        <v>391.94</v>
      </c>
      <c r="AO199">
        <v>3505</v>
      </c>
      <c r="AP199">
        <v>3976.78</v>
      </c>
      <c r="AQ199">
        <v>1575.49</v>
      </c>
      <c r="AR199">
        <v>10263.059999999998</v>
      </c>
      <c r="AS199">
        <v>2234.08</v>
      </c>
      <c r="AT199">
        <v>0</v>
      </c>
      <c r="AU199">
        <v>6101.42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1736.9800000000009</v>
      </c>
      <c r="BB199">
        <v>1750</v>
      </c>
      <c r="BC199" s="21">
        <v>4145.7700000000004</v>
      </c>
      <c r="BD199" s="21">
        <v>24480.099999999988</v>
      </c>
      <c r="BE199" s="21">
        <v>50.76</v>
      </c>
      <c r="BF199" s="21">
        <v>11479.76</v>
      </c>
      <c r="BG199" s="21">
        <v>12244.660000000002</v>
      </c>
      <c r="BH199" s="21">
        <v>0</v>
      </c>
      <c r="BI199" s="21">
        <v>0</v>
      </c>
      <c r="BJ199" s="21">
        <v>0</v>
      </c>
      <c r="BK199" s="21">
        <v>0</v>
      </c>
      <c r="BL199" s="21">
        <v>0</v>
      </c>
      <c r="BM199" s="3">
        <v>4618.75</v>
      </c>
      <c r="BN199" s="21">
        <v>0</v>
      </c>
      <c r="BO199" s="21">
        <v>0</v>
      </c>
      <c r="BP199" s="21">
        <v>1</v>
      </c>
      <c r="BQ199" s="21">
        <v>0</v>
      </c>
      <c r="BR199" s="3">
        <v>4035.5</v>
      </c>
      <c r="BS199" s="3">
        <v>0</v>
      </c>
      <c r="BT199" s="3">
        <v>0</v>
      </c>
      <c r="BU199" s="3">
        <v>0</v>
      </c>
      <c r="BV199" s="3">
        <v>0</v>
      </c>
      <c r="BW199" s="3">
        <v>10275</v>
      </c>
      <c r="BX199" s="20">
        <v>0</v>
      </c>
      <c r="BY199" s="20">
        <v>0</v>
      </c>
      <c r="BZ199" s="20">
        <v>37543.82</v>
      </c>
      <c r="CA199" s="20">
        <v>8671.3700000000008</v>
      </c>
      <c r="CB199" s="20">
        <v>0</v>
      </c>
      <c r="CC199" s="20">
        <v>5409.8899999999994</v>
      </c>
      <c r="CD199" s="20">
        <v>0</v>
      </c>
    </row>
    <row r="200" spans="1:82" s="20" customFormat="1" ht="14.4" x14ac:dyDescent="0.3">
      <c r="A200" s="27">
        <v>3073</v>
      </c>
      <c r="B200" s="2" t="str">
        <f>_xlfn.XLOOKUP(A200,'Schools lookup'!A:A,'Schools lookup'!B:B)</f>
        <v>CIP3073</v>
      </c>
      <c r="C200" s="2" t="str">
        <f>_xlfn.XLOOKUP(A200,'Schools lookup'!A:A,'Schools lookup'!C:C)</f>
        <v>Monyash CofE Primary School</v>
      </c>
      <c r="D200" s="21">
        <v>116502.2</v>
      </c>
      <c r="E200" s="21">
        <v>0</v>
      </c>
      <c r="F200" s="21">
        <v>22038.78</v>
      </c>
      <c r="G200" s="21">
        <v>385735.34</v>
      </c>
      <c r="H200" s="21">
        <v>0</v>
      </c>
      <c r="I200" s="21">
        <v>19736.379999999997</v>
      </c>
      <c r="J200" s="21">
        <v>0</v>
      </c>
      <c r="K200" s="21">
        <v>14410</v>
      </c>
      <c r="L200" s="21">
        <v>7244.75</v>
      </c>
      <c r="M200" s="21">
        <v>0</v>
      </c>
      <c r="N200" s="21">
        <v>0</v>
      </c>
      <c r="O200" s="21">
        <v>26166.990000000005</v>
      </c>
      <c r="P200" s="21">
        <v>7298.9400000000014</v>
      </c>
      <c r="Q200" s="21">
        <v>3154.96</v>
      </c>
      <c r="R200" s="21">
        <v>0</v>
      </c>
      <c r="S200" s="21">
        <v>0</v>
      </c>
      <c r="T200" s="3">
        <v>0</v>
      </c>
      <c r="U200" s="3">
        <v>0</v>
      </c>
      <c r="V200" s="3">
        <v>0</v>
      </c>
      <c r="W200" s="21">
        <v>0</v>
      </c>
      <c r="X200" s="21">
        <v>0</v>
      </c>
      <c r="Y200" s="21">
        <v>23334</v>
      </c>
      <c r="Z200" s="21">
        <v>233498.86</v>
      </c>
      <c r="AA200" s="21">
        <v>12703.699999999995</v>
      </c>
      <c r="AB200">
        <v>91044.44</v>
      </c>
      <c r="AC200">
        <v>0</v>
      </c>
      <c r="AD200">
        <v>20975.440000000002</v>
      </c>
      <c r="AE200">
        <v>0</v>
      </c>
      <c r="AF200">
        <v>10686.490000000005</v>
      </c>
      <c r="AG200">
        <v>1652.72</v>
      </c>
      <c r="AH200">
        <v>1796</v>
      </c>
      <c r="AI200">
        <v>4689.71</v>
      </c>
      <c r="AJ200">
        <v>844.17000000000007</v>
      </c>
      <c r="AK200">
        <v>123.36999999999989</v>
      </c>
      <c r="AL200">
        <v>742.96</v>
      </c>
      <c r="AM200">
        <v>12808.479999999998</v>
      </c>
      <c r="AN200">
        <v>1294.75</v>
      </c>
      <c r="AO200">
        <v>5391.2799999999988</v>
      </c>
      <c r="AP200">
        <v>2824.09</v>
      </c>
      <c r="AQ200">
        <v>1070.45</v>
      </c>
      <c r="AR200">
        <v>26732.090000000015</v>
      </c>
      <c r="AS200">
        <v>1963.66</v>
      </c>
      <c r="AT200" s="22">
        <v>0</v>
      </c>
      <c r="AU200">
        <v>6250.8499999999995</v>
      </c>
      <c r="AV200">
        <v>0</v>
      </c>
      <c r="AW200">
        <v>7.45</v>
      </c>
      <c r="AX200">
        <v>0</v>
      </c>
      <c r="AY200">
        <v>0</v>
      </c>
      <c r="AZ200">
        <v>0</v>
      </c>
      <c r="BA200">
        <v>1255.8899999999999</v>
      </c>
      <c r="BB200">
        <v>1288.75</v>
      </c>
      <c r="BC200" s="21">
        <v>33918.909999999996</v>
      </c>
      <c r="BD200" s="21">
        <v>33119.100000000013</v>
      </c>
      <c r="BE200" s="21">
        <v>6407</v>
      </c>
      <c r="BF200" s="21">
        <v>13795.84</v>
      </c>
      <c r="BG200" s="21">
        <v>10400.030000000001</v>
      </c>
      <c r="BH200" s="21">
        <v>0</v>
      </c>
      <c r="BI200" s="21">
        <v>0</v>
      </c>
      <c r="BJ200" s="21">
        <v>0</v>
      </c>
      <c r="BK200" s="21">
        <v>0</v>
      </c>
      <c r="BL200" s="21">
        <v>0</v>
      </c>
      <c r="BM200" s="3">
        <v>4450</v>
      </c>
      <c r="BN200" s="21">
        <v>0</v>
      </c>
      <c r="BO200" s="21">
        <v>0</v>
      </c>
      <c r="BP200" s="21">
        <v>1</v>
      </c>
      <c r="BQ200" s="21">
        <v>0</v>
      </c>
      <c r="BR200" s="3">
        <v>0</v>
      </c>
      <c r="BS200" s="3">
        <v>636</v>
      </c>
      <c r="BT200" s="3">
        <v>0</v>
      </c>
      <c r="BU200" s="3">
        <v>0</v>
      </c>
      <c r="BV200" s="3">
        <v>0</v>
      </c>
      <c r="BW200" s="3">
        <v>3541.7400000000002</v>
      </c>
      <c r="BX200" s="20">
        <v>0</v>
      </c>
      <c r="BY200" s="20">
        <v>0</v>
      </c>
      <c r="BZ200" s="20">
        <v>66297.08</v>
      </c>
      <c r="CA200" s="20">
        <v>22311.040000000001</v>
      </c>
      <c r="CB200" s="20">
        <v>0</v>
      </c>
      <c r="CC200" s="20">
        <v>0</v>
      </c>
      <c r="CD200" s="20">
        <v>0</v>
      </c>
    </row>
    <row r="201" spans="1:82" s="20" customFormat="1" ht="14.4" x14ac:dyDescent="0.3">
      <c r="A201" s="27">
        <v>3074</v>
      </c>
      <c r="B201" s="2" t="str">
        <f>_xlfn.XLOOKUP(A201,'Schools lookup'!A:A,'Schools lookup'!B:B)</f>
        <v>CIP3074</v>
      </c>
      <c r="C201" s="2" t="str">
        <f>_xlfn.XLOOKUP(A201,'Schools lookup'!A:A,'Schools lookup'!C:C)</f>
        <v>Netherseal St Peter's CofE (C) Primary School</v>
      </c>
      <c r="D201" s="21">
        <v>55160.33</v>
      </c>
      <c r="E201" s="21">
        <v>0</v>
      </c>
      <c r="F201" s="21">
        <v>41247.879999999997</v>
      </c>
      <c r="G201" s="21">
        <v>474028.78</v>
      </c>
      <c r="H201" s="21">
        <v>0</v>
      </c>
      <c r="I201" s="21">
        <v>23197.24</v>
      </c>
      <c r="J201" s="21">
        <v>0</v>
      </c>
      <c r="K201" s="21">
        <v>25470</v>
      </c>
      <c r="L201" s="21">
        <v>8258.630000000001</v>
      </c>
      <c r="M201" s="21">
        <v>0</v>
      </c>
      <c r="N201" s="21">
        <v>0</v>
      </c>
      <c r="O201" s="21">
        <v>10197.669999999998</v>
      </c>
      <c r="P201" s="21">
        <v>3065.5</v>
      </c>
      <c r="Q201" s="21">
        <v>477.18</v>
      </c>
      <c r="R201" s="21">
        <v>0</v>
      </c>
      <c r="S201" s="21">
        <v>0</v>
      </c>
      <c r="T201" s="3">
        <v>0</v>
      </c>
      <c r="U201" s="3">
        <v>0</v>
      </c>
      <c r="V201" s="3">
        <v>0</v>
      </c>
      <c r="W201" s="21">
        <v>0</v>
      </c>
      <c r="X201" s="21">
        <v>0</v>
      </c>
      <c r="Y201" s="21">
        <v>24484</v>
      </c>
      <c r="Z201" s="21">
        <v>254145.85000000006</v>
      </c>
      <c r="AA201" s="21">
        <v>0</v>
      </c>
      <c r="AB201">
        <v>110517.68999999999</v>
      </c>
      <c r="AC201">
        <v>0</v>
      </c>
      <c r="AD201">
        <v>29495.239999999998</v>
      </c>
      <c r="AE201">
        <v>0</v>
      </c>
      <c r="AF201">
        <v>13901.450000000003</v>
      </c>
      <c r="AG201">
        <v>1790.2900000000002</v>
      </c>
      <c r="AH201">
        <v>315</v>
      </c>
      <c r="AI201">
        <v>5667.0999999999995</v>
      </c>
      <c r="AJ201">
        <v>434.22</v>
      </c>
      <c r="AK201">
        <v>7717.61</v>
      </c>
      <c r="AL201">
        <v>0</v>
      </c>
      <c r="AM201">
        <v>9725.08</v>
      </c>
      <c r="AN201">
        <v>1450.3000000000002</v>
      </c>
      <c r="AO201">
        <v>4938.130000000001</v>
      </c>
      <c r="AP201">
        <v>4726.03</v>
      </c>
      <c r="AQ201">
        <v>3329.2300000000005</v>
      </c>
      <c r="AR201">
        <v>18907.879999999997</v>
      </c>
      <c r="AS201">
        <v>2042.6</v>
      </c>
      <c r="AT201">
        <v>0</v>
      </c>
      <c r="AU201">
        <v>0</v>
      </c>
      <c r="AV201">
        <v>0</v>
      </c>
      <c r="AW201">
        <v>0</v>
      </c>
      <c r="AX201">
        <v>2580.2800000000002</v>
      </c>
      <c r="AY201">
        <v>0</v>
      </c>
      <c r="AZ201">
        <v>0</v>
      </c>
      <c r="BA201">
        <v>4708.93</v>
      </c>
      <c r="BB201">
        <v>1811.5</v>
      </c>
      <c r="BC201" s="21">
        <v>3001.31</v>
      </c>
      <c r="BD201" s="21">
        <v>30105.550000000007</v>
      </c>
      <c r="BE201" s="21">
        <v>149</v>
      </c>
      <c r="BF201" s="21">
        <v>4274.59</v>
      </c>
      <c r="BG201" s="21">
        <v>13196.07</v>
      </c>
      <c r="BH201" s="21">
        <v>0</v>
      </c>
      <c r="BI201" s="21">
        <v>0</v>
      </c>
      <c r="BJ201" s="21">
        <v>0</v>
      </c>
      <c r="BK201" s="21">
        <v>0</v>
      </c>
      <c r="BL201" s="21">
        <v>0</v>
      </c>
      <c r="BM201" s="3">
        <v>4641.25</v>
      </c>
      <c r="BN201" s="21">
        <v>0</v>
      </c>
      <c r="BO201" s="21">
        <v>0</v>
      </c>
      <c r="BP201" s="21">
        <v>1</v>
      </c>
      <c r="BQ201" s="21">
        <v>0</v>
      </c>
      <c r="BR201" s="3">
        <v>4957.33</v>
      </c>
      <c r="BS201" s="3">
        <v>0</v>
      </c>
      <c r="BT201" s="3">
        <v>0</v>
      </c>
      <c r="BU201" s="3">
        <v>0</v>
      </c>
      <c r="BV201" s="3">
        <v>0</v>
      </c>
      <c r="BW201" s="3">
        <v>4199</v>
      </c>
      <c r="BX201" s="20">
        <v>0</v>
      </c>
      <c r="BY201" s="20">
        <v>0</v>
      </c>
      <c r="BZ201" s="20">
        <v>95408.4</v>
      </c>
      <c r="CA201" s="20">
        <v>36732.800000000003</v>
      </c>
      <c r="CB201" s="20">
        <v>0</v>
      </c>
      <c r="CC201" s="20">
        <v>0</v>
      </c>
      <c r="CD201" s="20">
        <v>0</v>
      </c>
    </row>
    <row r="202" spans="1:82" s="20" customFormat="1" ht="14.4" x14ac:dyDescent="0.3">
      <c r="A202" s="27">
        <v>3075</v>
      </c>
      <c r="B202" s="2" t="str">
        <f>_xlfn.XLOOKUP(A202,'Schools lookup'!A:A,'Schools lookup'!B:B)</f>
        <v>CIP3075</v>
      </c>
      <c r="C202" s="2" t="str">
        <f>_xlfn.XLOOKUP(A202,'Schools lookup'!A:A,'Schools lookup'!C:C)</f>
        <v>Norbury CofE Primary School</v>
      </c>
      <c r="D202" s="21">
        <v>89672.56</v>
      </c>
      <c r="E202" s="21">
        <v>15807.080000000002</v>
      </c>
      <c r="F202" s="21">
        <v>8493.5400000000009</v>
      </c>
      <c r="G202" s="21">
        <v>543600.15999999992</v>
      </c>
      <c r="H202" s="21">
        <v>0</v>
      </c>
      <c r="I202" s="21">
        <v>23418.789999999997</v>
      </c>
      <c r="J202" s="21">
        <v>0</v>
      </c>
      <c r="K202" s="21">
        <v>25160</v>
      </c>
      <c r="L202" s="21">
        <v>10619.880000000001</v>
      </c>
      <c r="M202" s="21">
        <v>0</v>
      </c>
      <c r="N202" s="21">
        <v>0</v>
      </c>
      <c r="O202" s="21">
        <v>13563.69</v>
      </c>
      <c r="P202" s="21">
        <v>7050.49</v>
      </c>
      <c r="Q202" s="21">
        <v>2512.46</v>
      </c>
      <c r="R202" s="21">
        <v>2686.4</v>
      </c>
      <c r="S202" s="21">
        <v>6082.29</v>
      </c>
      <c r="T202" s="3">
        <v>0</v>
      </c>
      <c r="U202" s="3">
        <v>0</v>
      </c>
      <c r="V202" s="3">
        <v>0</v>
      </c>
      <c r="W202" s="21">
        <v>8612.0999999999967</v>
      </c>
      <c r="X202" s="21">
        <v>0</v>
      </c>
      <c r="Y202" s="21">
        <v>29042</v>
      </c>
      <c r="Z202" s="21">
        <v>266021.31000000006</v>
      </c>
      <c r="AA202" s="21">
        <v>3023.61</v>
      </c>
      <c r="AB202">
        <v>152271.43000000005</v>
      </c>
      <c r="AC202">
        <v>10673.149999999998</v>
      </c>
      <c r="AD202">
        <v>41231.929999999986</v>
      </c>
      <c r="AE202">
        <v>0</v>
      </c>
      <c r="AF202">
        <v>15419.390000000003</v>
      </c>
      <c r="AG202">
        <v>2681.24</v>
      </c>
      <c r="AH202">
        <v>6856.4</v>
      </c>
      <c r="AI202">
        <v>5500.11</v>
      </c>
      <c r="AJ202">
        <v>1711.97</v>
      </c>
      <c r="AK202">
        <v>12495.72999999999</v>
      </c>
      <c r="AL202">
        <v>1178.6600000000001</v>
      </c>
      <c r="AM202">
        <v>1429.4999999999998</v>
      </c>
      <c r="AN202">
        <v>784.67000000000007</v>
      </c>
      <c r="AO202">
        <v>13765.52</v>
      </c>
      <c r="AP202">
        <v>3285.17</v>
      </c>
      <c r="AQ202">
        <v>13709.93</v>
      </c>
      <c r="AR202">
        <v>28278.520000000033</v>
      </c>
      <c r="AS202">
        <v>1766</v>
      </c>
      <c r="AT202">
        <v>0</v>
      </c>
      <c r="AU202">
        <v>1758.63</v>
      </c>
      <c r="AV202">
        <v>0</v>
      </c>
      <c r="AW202">
        <v>1654.8600000000001</v>
      </c>
      <c r="AX202">
        <v>0</v>
      </c>
      <c r="AY202">
        <v>1520</v>
      </c>
      <c r="AZ202">
        <v>0</v>
      </c>
      <c r="BA202">
        <v>5481.7000000000016</v>
      </c>
      <c r="BB202">
        <v>2244.75</v>
      </c>
      <c r="BC202" s="21">
        <v>127580</v>
      </c>
      <c r="BD202" s="21">
        <v>36289.819999999992</v>
      </c>
      <c r="BE202" s="21">
        <v>0</v>
      </c>
      <c r="BF202" s="21">
        <v>6976.33</v>
      </c>
      <c r="BG202" s="21">
        <v>10054.86</v>
      </c>
      <c r="BH202" s="21">
        <v>0</v>
      </c>
      <c r="BI202" s="21">
        <v>0</v>
      </c>
      <c r="BJ202" s="21">
        <v>0</v>
      </c>
      <c r="BK202" s="21">
        <v>538.70000000000005</v>
      </c>
      <c r="BL202" s="21">
        <v>1644.0199999999998</v>
      </c>
      <c r="BM202" s="3">
        <v>4832.5</v>
      </c>
      <c r="BN202" s="21">
        <v>0</v>
      </c>
      <c r="BO202" s="21">
        <v>0</v>
      </c>
      <c r="BP202" s="21">
        <v>1</v>
      </c>
      <c r="BQ202" s="21">
        <v>0</v>
      </c>
      <c r="BR202" s="3">
        <v>2291.13</v>
      </c>
      <c r="BS202" s="3">
        <v>0</v>
      </c>
      <c r="BT202" s="3">
        <v>0</v>
      </c>
      <c r="BU202" s="3">
        <v>0</v>
      </c>
      <c r="BV202" s="3">
        <v>0</v>
      </c>
      <c r="BW202" s="3">
        <v>1189.1599999999999</v>
      </c>
      <c r="BX202" s="20">
        <v>0</v>
      </c>
      <c r="BY202" s="20">
        <v>0</v>
      </c>
      <c r="BZ202" s="20">
        <v>-22236.46</v>
      </c>
      <c r="CA202" s="20">
        <v>9845.75</v>
      </c>
      <c r="CB202" s="20">
        <v>0</v>
      </c>
      <c r="CC202" s="20">
        <v>22236.46</v>
      </c>
      <c r="CD202" s="20">
        <v>0</v>
      </c>
    </row>
    <row r="203" spans="1:82" s="20" customFormat="1" ht="14.4" x14ac:dyDescent="0.3">
      <c r="A203" s="27">
        <v>3077</v>
      </c>
      <c r="B203" s="2" t="str">
        <f>_xlfn.XLOOKUP(A203,'Schools lookup'!A:A,'Schools lookup'!B:B)</f>
        <v>CIP3077</v>
      </c>
      <c r="C203" s="2" t="str">
        <f>_xlfn.XLOOKUP(A203,'Schools lookup'!A:A,'Schools lookup'!C:C)</f>
        <v>Osmaston CE (VC) Primary School</v>
      </c>
      <c r="D203" s="21">
        <v>22088.879999999997</v>
      </c>
      <c r="E203" s="21">
        <v>0</v>
      </c>
      <c r="F203" s="21">
        <v>-1052.1400000000001</v>
      </c>
      <c r="G203" s="21">
        <v>752999.4</v>
      </c>
      <c r="H203" s="21">
        <v>0</v>
      </c>
      <c r="I203" s="21">
        <v>27101.59</v>
      </c>
      <c r="J203" s="21">
        <v>0</v>
      </c>
      <c r="K203" s="21">
        <v>26170</v>
      </c>
      <c r="L203" s="21">
        <v>14846.880000000001</v>
      </c>
      <c r="M203" s="21">
        <v>0</v>
      </c>
      <c r="N203" s="21">
        <v>0</v>
      </c>
      <c r="O203" s="21">
        <v>221878.11000000002</v>
      </c>
      <c r="P203" s="21">
        <v>35364.479999999989</v>
      </c>
      <c r="Q203" s="21">
        <v>1648.95</v>
      </c>
      <c r="R203" s="21">
        <v>657.5</v>
      </c>
      <c r="S203" s="21">
        <v>0</v>
      </c>
      <c r="T203" s="3">
        <v>0</v>
      </c>
      <c r="U203" s="3">
        <v>0</v>
      </c>
      <c r="V203" s="3">
        <v>0</v>
      </c>
      <c r="W203" s="21">
        <v>0</v>
      </c>
      <c r="X203" s="21">
        <v>0</v>
      </c>
      <c r="Y203" s="21">
        <v>44562</v>
      </c>
      <c r="Z203" s="21">
        <v>435904.83999999997</v>
      </c>
      <c r="AA203" s="21">
        <v>32269.550000000003</v>
      </c>
      <c r="AB203">
        <v>175599.11</v>
      </c>
      <c r="AC203">
        <v>0</v>
      </c>
      <c r="AD203">
        <v>98181.900000000023</v>
      </c>
      <c r="AE203">
        <v>26.750000000000004</v>
      </c>
      <c r="AF203">
        <v>14638.269999999999</v>
      </c>
      <c r="AG203">
        <v>5182.1299999999992</v>
      </c>
      <c r="AH203">
        <v>5840.1</v>
      </c>
      <c r="AI203">
        <v>10115.48</v>
      </c>
      <c r="AJ203">
        <v>2134.29</v>
      </c>
      <c r="AK203">
        <v>19992.900000000001</v>
      </c>
      <c r="AL203">
        <v>1427.22</v>
      </c>
      <c r="AM203">
        <v>19340.29</v>
      </c>
      <c r="AN203">
        <v>3317.43</v>
      </c>
      <c r="AO203">
        <v>21283.860000000004</v>
      </c>
      <c r="AP203">
        <v>6537.4</v>
      </c>
      <c r="AQ203">
        <v>3043.0899999999992</v>
      </c>
      <c r="AR203">
        <v>20320.160000000003</v>
      </c>
      <c r="AS203">
        <v>2475.9499999999998</v>
      </c>
      <c r="AT203">
        <v>0</v>
      </c>
      <c r="AU203">
        <v>13388.9</v>
      </c>
      <c r="AV203">
        <v>0</v>
      </c>
      <c r="AW203">
        <v>1558.52</v>
      </c>
      <c r="AX203">
        <v>0</v>
      </c>
      <c r="AY203">
        <v>704</v>
      </c>
      <c r="AZ203">
        <v>0</v>
      </c>
      <c r="BA203">
        <v>8659.86</v>
      </c>
      <c r="BB203">
        <v>4640.5</v>
      </c>
      <c r="BC203" s="21">
        <v>134972.93</v>
      </c>
      <c r="BD203" s="21">
        <v>72789.34000000004</v>
      </c>
      <c r="BE203" s="21">
        <v>0</v>
      </c>
      <c r="BF203" s="21">
        <v>45945.01</v>
      </c>
      <c r="BG203" s="21">
        <v>16341.66</v>
      </c>
      <c r="BH203" s="21">
        <v>0</v>
      </c>
      <c r="BI203" s="21">
        <v>0</v>
      </c>
      <c r="BJ203" s="21">
        <v>0</v>
      </c>
      <c r="BK203" s="21">
        <v>0</v>
      </c>
      <c r="BL203" s="21">
        <v>0</v>
      </c>
      <c r="BM203" s="3">
        <v>5732.5</v>
      </c>
      <c r="BN203" s="21">
        <v>0</v>
      </c>
      <c r="BO203" s="21">
        <v>0</v>
      </c>
      <c r="BP203" s="21">
        <v>1</v>
      </c>
      <c r="BQ203" s="21">
        <v>0</v>
      </c>
      <c r="BR203" s="3">
        <v>950</v>
      </c>
      <c r="BS203" s="3">
        <v>0</v>
      </c>
      <c r="BT203" s="3">
        <v>0</v>
      </c>
      <c r="BU203" s="3">
        <v>0</v>
      </c>
      <c r="BV203" s="3">
        <v>0</v>
      </c>
      <c r="BW203" s="3">
        <v>0</v>
      </c>
      <c r="BX203" s="20">
        <v>0</v>
      </c>
      <c r="BY203" s="20">
        <v>0</v>
      </c>
      <c r="BZ203" s="20">
        <v>-29313.64</v>
      </c>
      <c r="CA203" s="20">
        <v>3730.36</v>
      </c>
      <c r="CB203" s="20">
        <v>0</v>
      </c>
      <c r="CC203" s="20">
        <v>0</v>
      </c>
      <c r="CD203" s="20">
        <v>0</v>
      </c>
    </row>
    <row r="204" spans="1:82" s="20" customFormat="1" ht="14.4" x14ac:dyDescent="0.3">
      <c r="A204" s="27">
        <v>3079</v>
      </c>
      <c r="B204" s="2" t="str">
        <f>_xlfn.XLOOKUP(A204,'Schools lookup'!A:A,'Schools lookup'!B:B)</f>
        <v>CIP3079</v>
      </c>
      <c r="C204" s="2" t="str">
        <f>_xlfn.XLOOKUP(A204,'Schools lookup'!A:A,'Schools lookup'!C:C)</f>
        <v>Peak Forest CE Primary School</v>
      </c>
      <c r="D204" s="21">
        <v>13239.93</v>
      </c>
      <c r="E204" s="21">
        <v>0</v>
      </c>
      <c r="F204" s="21">
        <v>14052.84</v>
      </c>
      <c r="G204" s="21">
        <v>332282.07</v>
      </c>
      <c r="H204" s="21">
        <v>0</v>
      </c>
      <c r="I204" s="21">
        <v>0</v>
      </c>
      <c r="J204" s="21">
        <v>0</v>
      </c>
      <c r="K204" s="21">
        <v>4440</v>
      </c>
      <c r="L204" s="21">
        <v>5774.63</v>
      </c>
      <c r="M204" s="21">
        <v>0</v>
      </c>
      <c r="N204" s="21">
        <v>0</v>
      </c>
      <c r="O204" s="21">
        <v>11476.439999999997</v>
      </c>
      <c r="P204" s="21">
        <v>5391.2500000000009</v>
      </c>
      <c r="Q204" s="21">
        <v>351.13</v>
      </c>
      <c r="R204" s="21">
        <v>0</v>
      </c>
      <c r="S204" s="21">
        <v>2952</v>
      </c>
      <c r="T204" s="3">
        <v>0</v>
      </c>
      <c r="U204" s="3">
        <v>0</v>
      </c>
      <c r="V204" s="3">
        <v>0</v>
      </c>
      <c r="W204" s="21">
        <v>1451.3</v>
      </c>
      <c r="X204" s="21">
        <v>0</v>
      </c>
      <c r="Y204" s="21">
        <v>19187</v>
      </c>
      <c r="Z204" s="21">
        <v>181321.82999999996</v>
      </c>
      <c r="AA204" s="21">
        <v>0</v>
      </c>
      <c r="AB204">
        <v>77436.649999999994</v>
      </c>
      <c r="AC204">
        <v>11541</v>
      </c>
      <c r="AD204">
        <v>28095.280000000002</v>
      </c>
      <c r="AE204">
        <v>0</v>
      </c>
      <c r="AF204">
        <v>0</v>
      </c>
      <c r="AG204">
        <v>1385.13</v>
      </c>
      <c r="AH204">
        <v>994.80000000000007</v>
      </c>
      <c r="AI204">
        <v>3958.97</v>
      </c>
      <c r="AJ204">
        <v>662.41000000000008</v>
      </c>
      <c r="AK204">
        <v>10044.530000000002</v>
      </c>
      <c r="AL204">
        <v>0</v>
      </c>
      <c r="AM204">
        <v>980.33</v>
      </c>
      <c r="AN204">
        <v>221.51</v>
      </c>
      <c r="AO204">
        <v>4721.67</v>
      </c>
      <c r="AP204">
        <v>2420.65</v>
      </c>
      <c r="AQ204">
        <v>1477.92</v>
      </c>
      <c r="AR204">
        <v>20118.760000000009</v>
      </c>
      <c r="AS204">
        <v>2340</v>
      </c>
      <c r="AT204">
        <v>0</v>
      </c>
      <c r="AU204">
        <v>6248.5400000000018</v>
      </c>
      <c r="AV204">
        <v>0</v>
      </c>
      <c r="AW204">
        <v>48</v>
      </c>
      <c r="AX204">
        <v>1256.02</v>
      </c>
      <c r="AY204">
        <v>997.69</v>
      </c>
      <c r="AZ204">
        <v>0</v>
      </c>
      <c r="BA204">
        <v>239.00000000000006</v>
      </c>
      <c r="BB204">
        <v>1170.23</v>
      </c>
      <c r="BC204" s="21">
        <v>3274.3099999999995</v>
      </c>
      <c r="BD204" s="21">
        <v>25441.169999999991</v>
      </c>
      <c r="BE204" s="21">
        <v>0</v>
      </c>
      <c r="BF204" s="21">
        <v>6169.25</v>
      </c>
      <c r="BG204" s="21">
        <v>8548.68</v>
      </c>
      <c r="BH204" s="21">
        <v>0</v>
      </c>
      <c r="BI204" s="21">
        <v>0</v>
      </c>
      <c r="BJ204" s="21">
        <v>0</v>
      </c>
      <c r="BK204" s="21">
        <v>0</v>
      </c>
      <c r="BL204" s="21">
        <v>0</v>
      </c>
      <c r="BM204" s="3">
        <v>4326.25</v>
      </c>
      <c r="BN204" s="21">
        <v>0</v>
      </c>
      <c r="BO204" s="21">
        <v>0</v>
      </c>
      <c r="BP204" s="21">
        <v>1</v>
      </c>
      <c r="BQ204" s="21">
        <v>0</v>
      </c>
      <c r="BR204" s="3">
        <v>2609.9899999999998</v>
      </c>
      <c r="BS204" s="3">
        <v>0</v>
      </c>
      <c r="BT204" s="3">
        <v>0</v>
      </c>
      <c r="BU204" s="3">
        <v>0</v>
      </c>
      <c r="BV204" s="3">
        <v>0</v>
      </c>
      <c r="BW204" s="3">
        <v>790</v>
      </c>
      <c r="BX204" s="20">
        <v>0</v>
      </c>
      <c r="BY204" s="20">
        <v>0</v>
      </c>
      <c r="BZ204" s="20">
        <v>-6019.88</v>
      </c>
      <c r="CA204" s="20">
        <v>14979.1</v>
      </c>
      <c r="CB204" s="20">
        <v>0</v>
      </c>
      <c r="CC204" s="20">
        <v>1451.3</v>
      </c>
      <c r="CD204" s="20">
        <v>0</v>
      </c>
    </row>
    <row r="205" spans="1:82" s="20" customFormat="1" ht="14.4" x14ac:dyDescent="0.3">
      <c r="A205" s="27">
        <v>3080</v>
      </c>
      <c r="B205" s="2" t="str">
        <f>_xlfn.XLOOKUP(A205,'Schools lookup'!A:A,'Schools lookup'!B:B)</f>
        <v>CIP3080</v>
      </c>
      <c r="C205" s="2" t="str">
        <f>_xlfn.XLOOKUP(A205,'Schools lookup'!A:A,'Schools lookup'!C:C)</f>
        <v>St John's CofE Primary School</v>
      </c>
      <c r="D205" s="21">
        <v>118527</v>
      </c>
      <c r="E205" s="21">
        <v>-10935.83</v>
      </c>
      <c r="F205" s="21">
        <v>12831.13</v>
      </c>
      <c r="G205" s="21">
        <v>1864165.86</v>
      </c>
      <c r="H205" s="21">
        <v>0</v>
      </c>
      <c r="I205" s="21">
        <v>131077.44</v>
      </c>
      <c r="J205" s="21">
        <v>0</v>
      </c>
      <c r="K205" s="21">
        <v>189707.19999999998</v>
      </c>
      <c r="L205" s="21">
        <v>51709.85</v>
      </c>
      <c r="M205" s="21">
        <v>0</v>
      </c>
      <c r="N205" s="21">
        <v>0</v>
      </c>
      <c r="O205" s="21">
        <v>12673.960000000001</v>
      </c>
      <c r="P205" s="21">
        <v>29679.240000000009</v>
      </c>
      <c r="Q205" s="21">
        <v>6502.75</v>
      </c>
      <c r="R205" s="21">
        <v>160.19999999999999</v>
      </c>
      <c r="S205" s="21">
        <v>10566.5</v>
      </c>
      <c r="T205" s="3">
        <v>0</v>
      </c>
      <c r="U205" s="3">
        <v>0</v>
      </c>
      <c r="V205" s="3">
        <v>0</v>
      </c>
      <c r="W205" s="21">
        <v>2343.5</v>
      </c>
      <c r="X205" s="21">
        <v>0</v>
      </c>
      <c r="Y205" s="21">
        <v>54259</v>
      </c>
      <c r="Z205" s="21">
        <v>1108013.9500000004</v>
      </c>
      <c r="AA205" s="21">
        <v>25731.800000000007</v>
      </c>
      <c r="AB205">
        <v>546240.63</v>
      </c>
      <c r="AC205">
        <v>74793.939999999973</v>
      </c>
      <c r="AD205">
        <v>117877.40999999995</v>
      </c>
      <c r="AE205">
        <v>0</v>
      </c>
      <c r="AF205">
        <v>29868.740000000009</v>
      </c>
      <c r="AG205">
        <v>10105.09</v>
      </c>
      <c r="AH205">
        <v>5055</v>
      </c>
      <c r="AI205">
        <v>24175.29</v>
      </c>
      <c r="AJ205">
        <v>5071.8500000000004</v>
      </c>
      <c r="AK205">
        <v>32450.910000000007</v>
      </c>
      <c r="AL205">
        <v>3768.8199999999997</v>
      </c>
      <c r="AM205">
        <v>5589.6</v>
      </c>
      <c r="AN205">
        <v>6215.22</v>
      </c>
      <c r="AO205">
        <v>39494.449999999997</v>
      </c>
      <c r="AP205">
        <v>29757</v>
      </c>
      <c r="AQ205">
        <v>13729.06</v>
      </c>
      <c r="AR205">
        <v>70173.56</v>
      </c>
      <c r="AS205">
        <v>3647.58</v>
      </c>
      <c r="AT205">
        <v>0</v>
      </c>
      <c r="AU205">
        <v>0</v>
      </c>
      <c r="AV205">
        <v>0</v>
      </c>
      <c r="AW205">
        <v>2000</v>
      </c>
      <c r="AX205">
        <v>6553.5599999999995</v>
      </c>
      <c r="AY205">
        <v>7269.5</v>
      </c>
      <c r="AZ205">
        <v>0</v>
      </c>
      <c r="BA205">
        <v>22524.630000000005</v>
      </c>
      <c r="BB205">
        <v>10209</v>
      </c>
      <c r="BC205" s="21">
        <v>7188.67</v>
      </c>
      <c r="BD205" s="21">
        <v>113595.70000000003</v>
      </c>
      <c r="BE205" s="21">
        <v>33215.07</v>
      </c>
      <c r="BF205" s="21">
        <v>6053.33</v>
      </c>
      <c r="BG205" s="21">
        <v>32185.03</v>
      </c>
      <c r="BH205" s="21">
        <v>0</v>
      </c>
      <c r="BI205" s="21">
        <v>0</v>
      </c>
      <c r="BJ205" s="21">
        <v>0</v>
      </c>
      <c r="BK205" s="21">
        <v>571.66000000000008</v>
      </c>
      <c r="BL205" s="21">
        <v>0</v>
      </c>
      <c r="BM205" s="3">
        <v>7980.25</v>
      </c>
      <c r="BN205" s="21">
        <v>0</v>
      </c>
      <c r="BO205" s="21">
        <v>0</v>
      </c>
      <c r="BP205" s="21">
        <v>1</v>
      </c>
      <c r="BQ205" s="21">
        <v>0</v>
      </c>
      <c r="BR205" s="3">
        <v>0</v>
      </c>
      <c r="BS205" s="3">
        <v>0</v>
      </c>
      <c r="BT205" s="3">
        <v>0</v>
      </c>
      <c r="BU205" s="3">
        <v>0</v>
      </c>
      <c r="BV205" s="3">
        <v>0</v>
      </c>
      <c r="BW205" s="3">
        <v>2970</v>
      </c>
      <c r="BX205" s="20">
        <v>0</v>
      </c>
      <c r="BY205" s="20">
        <v>0</v>
      </c>
      <c r="BZ205" s="20">
        <v>76474.61</v>
      </c>
      <c r="CA205" s="20">
        <v>17841.38</v>
      </c>
      <c r="CB205" s="20">
        <v>0</v>
      </c>
      <c r="CC205" s="20">
        <v>-9163.99</v>
      </c>
      <c r="CD205" s="20">
        <v>0</v>
      </c>
    </row>
    <row r="206" spans="1:82" s="20" customFormat="1" ht="14.4" x14ac:dyDescent="0.3">
      <c r="A206" s="27">
        <v>3082</v>
      </c>
      <c r="B206" s="2" t="str">
        <f>_xlfn.XLOOKUP(A206,'Schools lookup'!A:A,'Schools lookup'!B:B)</f>
        <v>CIP3082</v>
      </c>
      <c r="C206" s="2" t="str">
        <f>_xlfn.XLOOKUP(A206,'Schools lookup'!A:A,'Schools lookup'!C:C)</f>
        <v>Risley Lower Grammar CE (VC) Primary School</v>
      </c>
      <c r="D206" s="21">
        <v>71104.800000000003</v>
      </c>
      <c r="E206" s="21">
        <v>0</v>
      </c>
      <c r="F206" s="21">
        <v>3061.77</v>
      </c>
      <c r="G206" s="21">
        <v>550311.94999999995</v>
      </c>
      <c r="H206" s="21">
        <v>0</v>
      </c>
      <c r="I206" s="21">
        <v>2972.13</v>
      </c>
      <c r="J206" s="21">
        <v>0</v>
      </c>
      <c r="K206" s="21">
        <v>31420</v>
      </c>
      <c r="L206" s="21">
        <v>13817.25</v>
      </c>
      <c r="M206" s="21">
        <v>0</v>
      </c>
      <c r="N206" s="21">
        <v>0</v>
      </c>
      <c r="O206" s="21">
        <v>6488.8600000000006</v>
      </c>
      <c r="P206" s="21">
        <v>10682.939999999999</v>
      </c>
      <c r="Q206" s="21">
        <v>3170.67</v>
      </c>
      <c r="R206" s="21">
        <v>8.14</v>
      </c>
      <c r="S206" s="21">
        <v>3590.5</v>
      </c>
      <c r="T206" s="3">
        <v>0</v>
      </c>
      <c r="U206" s="3">
        <v>0</v>
      </c>
      <c r="V206" s="3">
        <v>0</v>
      </c>
      <c r="W206" s="21">
        <v>2384.8000000000002</v>
      </c>
      <c r="X206" s="21">
        <v>0</v>
      </c>
      <c r="Y206" s="21">
        <v>25121</v>
      </c>
      <c r="Z206" s="21">
        <v>348955.74999999988</v>
      </c>
      <c r="AA206" s="21">
        <v>1833.7900000000006</v>
      </c>
      <c r="AB206">
        <v>40235.449999999997</v>
      </c>
      <c r="AC206">
        <v>0</v>
      </c>
      <c r="AD206">
        <v>35863.270000000004</v>
      </c>
      <c r="AE206">
        <v>0</v>
      </c>
      <c r="AF206">
        <v>16711.560000000001</v>
      </c>
      <c r="AG206">
        <v>2136.94</v>
      </c>
      <c r="AH206">
        <v>3992.4</v>
      </c>
      <c r="AI206">
        <v>5892.96</v>
      </c>
      <c r="AJ206">
        <v>1873.6799999999998</v>
      </c>
      <c r="AK206">
        <v>12975.970000000003</v>
      </c>
      <c r="AL206">
        <v>3202.54</v>
      </c>
      <c r="AM206">
        <v>28888.130000000005</v>
      </c>
      <c r="AN206">
        <v>1502.38</v>
      </c>
      <c r="AO206">
        <v>10897.940000000002</v>
      </c>
      <c r="AP206">
        <v>12849.25</v>
      </c>
      <c r="AQ206">
        <v>3932.62</v>
      </c>
      <c r="AR206">
        <v>16127.929999999993</v>
      </c>
      <c r="AS206">
        <v>2250.91</v>
      </c>
      <c r="AT206">
        <v>0</v>
      </c>
      <c r="AU206">
        <v>776.1</v>
      </c>
      <c r="AV206">
        <v>0</v>
      </c>
      <c r="AW206">
        <v>1427.4099999999999</v>
      </c>
      <c r="AX206">
        <v>0</v>
      </c>
      <c r="AY206">
        <v>0</v>
      </c>
      <c r="AZ206">
        <v>0</v>
      </c>
      <c r="BA206">
        <v>13293.070000000003</v>
      </c>
      <c r="BB206">
        <v>2798.25</v>
      </c>
      <c r="BC206" s="21">
        <v>10348.36</v>
      </c>
      <c r="BD206" s="21">
        <v>47240.94</v>
      </c>
      <c r="BE206" s="21">
        <v>5027.21</v>
      </c>
      <c r="BF206" s="21">
        <v>5112.09</v>
      </c>
      <c r="BG206" s="21">
        <v>19078.830000000002</v>
      </c>
      <c r="BH206" s="21">
        <v>0</v>
      </c>
      <c r="BI206" s="21">
        <v>0</v>
      </c>
      <c r="BJ206" s="21">
        <v>0</v>
      </c>
      <c r="BK206" s="21">
        <v>2379.6300000000006</v>
      </c>
      <c r="BL206" s="21">
        <v>0</v>
      </c>
      <c r="BM206" s="3">
        <v>5226.25</v>
      </c>
      <c r="BN206" s="21">
        <v>0</v>
      </c>
      <c r="BO206" s="21">
        <v>0</v>
      </c>
      <c r="BP206" s="21">
        <v>1</v>
      </c>
      <c r="BQ206" s="21">
        <v>0</v>
      </c>
      <c r="BR206" s="3">
        <v>3695.49</v>
      </c>
      <c r="BS206" s="3">
        <v>0</v>
      </c>
      <c r="BT206" s="3">
        <v>0</v>
      </c>
      <c r="BU206" s="3">
        <v>0</v>
      </c>
      <c r="BV206" s="3">
        <v>0</v>
      </c>
      <c r="BW206" s="3">
        <v>0</v>
      </c>
      <c r="BX206" s="20">
        <v>0</v>
      </c>
      <c r="BY206" s="20">
        <v>0</v>
      </c>
      <c r="BZ206" s="20">
        <v>63462.51</v>
      </c>
      <c r="CA206" s="20">
        <v>4592.53</v>
      </c>
      <c r="CB206" s="20">
        <v>0</v>
      </c>
      <c r="CC206" s="20">
        <v>5.169999999999618</v>
      </c>
      <c r="CD206" s="20">
        <v>0</v>
      </c>
    </row>
    <row r="207" spans="1:82" s="20" customFormat="1" ht="14.4" x14ac:dyDescent="0.3">
      <c r="A207" s="27">
        <v>3083</v>
      </c>
      <c r="B207" s="2" t="str">
        <f>_xlfn.XLOOKUP(A207,'Schools lookup'!A:A,'Schools lookup'!B:B)</f>
        <v>CIP3083</v>
      </c>
      <c r="C207" s="2" t="str">
        <f>_xlfn.XLOOKUP(A207,'Schools lookup'!A:A,'Schools lookup'!C:C)</f>
        <v>Rosliston CofE Primary School</v>
      </c>
      <c r="D207" s="21">
        <v>-43912.3</v>
      </c>
      <c r="E207" s="21">
        <v>695</v>
      </c>
      <c r="F207" s="21">
        <v>21710.78</v>
      </c>
      <c r="G207" s="21">
        <v>486617.99</v>
      </c>
      <c r="H207" s="21">
        <v>0</v>
      </c>
      <c r="I207" s="21">
        <v>0</v>
      </c>
      <c r="J207" s="21">
        <v>0</v>
      </c>
      <c r="K207" s="21">
        <v>14020</v>
      </c>
      <c r="L207" s="21">
        <v>11969.31</v>
      </c>
      <c r="M207" s="21">
        <v>0</v>
      </c>
      <c r="N207" s="21">
        <v>0</v>
      </c>
      <c r="O207" s="21">
        <v>6268.99</v>
      </c>
      <c r="P207" s="21">
        <v>5366.96</v>
      </c>
      <c r="Q207" s="21">
        <v>2940.02</v>
      </c>
      <c r="R207" s="21">
        <v>0</v>
      </c>
      <c r="S207" s="21">
        <v>3884.5</v>
      </c>
      <c r="T207" s="3">
        <v>0</v>
      </c>
      <c r="U207" s="3">
        <v>0</v>
      </c>
      <c r="V207" s="3">
        <v>0</v>
      </c>
      <c r="W207" s="21">
        <v>539</v>
      </c>
      <c r="X207" s="21">
        <v>0</v>
      </c>
      <c r="Y207" s="21">
        <v>30452</v>
      </c>
      <c r="Z207" s="21">
        <v>257758.67999999996</v>
      </c>
      <c r="AA207" s="21">
        <v>8.7100000000000009</v>
      </c>
      <c r="AB207">
        <v>69888.279999999984</v>
      </c>
      <c r="AC207">
        <v>5087.9600000000009</v>
      </c>
      <c r="AD207">
        <v>39760.240000000005</v>
      </c>
      <c r="AE207">
        <v>0</v>
      </c>
      <c r="AF207">
        <v>9953.0199999999986</v>
      </c>
      <c r="AG207">
        <v>1808.1499999999999</v>
      </c>
      <c r="AH207">
        <v>1874</v>
      </c>
      <c r="AI207">
        <v>5550.75</v>
      </c>
      <c r="AJ207">
        <v>1085.82</v>
      </c>
      <c r="AK207">
        <v>6141.1500000000005</v>
      </c>
      <c r="AL207">
        <v>2700</v>
      </c>
      <c r="AM207">
        <v>3711.7</v>
      </c>
      <c r="AN207">
        <v>810.73</v>
      </c>
      <c r="AO207">
        <v>6392.54</v>
      </c>
      <c r="AP207">
        <v>4956.57</v>
      </c>
      <c r="AQ207">
        <v>3557.0799999999995</v>
      </c>
      <c r="AR207">
        <v>22818.200000000008</v>
      </c>
      <c r="AS207">
        <v>0</v>
      </c>
      <c r="AT207">
        <v>0</v>
      </c>
      <c r="AU207">
        <v>1584.77</v>
      </c>
      <c r="AV207">
        <v>0</v>
      </c>
      <c r="AW207">
        <v>1858.03</v>
      </c>
      <c r="AX207">
        <v>0</v>
      </c>
      <c r="AY207">
        <v>0</v>
      </c>
      <c r="AZ207">
        <v>0</v>
      </c>
      <c r="BA207">
        <v>3362.5300000000011</v>
      </c>
      <c r="BB207">
        <v>2091</v>
      </c>
      <c r="BC207" s="21">
        <v>3778.48</v>
      </c>
      <c r="BD207" s="21">
        <v>38156.580000000016</v>
      </c>
      <c r="BE207" s="21">
        <v>4039.8599999999997</v>
      </c>
      <c r="BF207" s="21">
        <v>11517.29</v>
      </c>
      <c r="BG207" s="21">
        <v>17328.729999999996</v>
      </c>
      <c r="BH207" s="21">
        <v>0</v>
      </c>
      <c r="BI207" s="21">
        <v>0</v>
      </c>
      <c r="BJ207" s="21">
        <v>0</v>
      </c>
      <c r="BK207" s="21">
        <v>0</v>
      </c>
      <c r="BL207" s="21">
        <v>0</v>
      </c>
      <c r="BM207" s="3">
        <v>4753.75</v>
      </c>
      <c r="BN207" s="21">
        <v>0</v>
      </c>
      <c r="BO207" s="21">
        <v>0</v>
      </c>
      <c r="BP207" s="21">
        <v>1</v>
      </c>
      <c r="BQ207" s="21">
        <v>0</v>
      </c>
      <c r="BR207" s="3">
        <v>0</v>
      </c>
      <c r="BS207" s="3">
        <v>0</v>
      </c>
      <c r="BT207" s="3">
        <v>345</v>
      </c>
      <c r="BU207" s="3">
        <v>0</v>
      </c>
      <c r="BV207" s="3">
        <v>0</v>
      </c>
      <c r="BW207" s="3">
        <v>0</v>
      </c>
      <c r="BX207" s="20">
        <v>995.1</v>
      </c>
      <c r="BY207" s="20">
        <v>0</v>
      </c>
      <c r="BZ207" s="20">
        <v>-9973.3799999999992</v>
      </c>
      <c r="CA207" s="20">
        <v>25124.43</v>
      </c>
      <c r="CB207" s="20">
        <v>0</v>
      </c>
      <c r="CC207" s="20">
        <v>1234</v>
      </c>
      <c r="CD207" s="20">
        <v>0</v>
      </c>
    </row>
    <row r="208" spans="1:82" s="20" customFormat="1" ht="14.4" x14ac:dyDescent="0.3">
      <c r="A208" s="27">
        <v>3087</v>
      </c>
      <c r="B208" s="2" t="str">
        <f>_xlfn.XLOOKUP(A208,'Schools lookup'!A:A,'Schools lookup'!B:B)</f>
        <v>CIP3087</v>
      </c>
      <c r="C208" s="2" t="str">
        <f>_xlfn.XLOOKUP(A208,'Schools lookup'!A:A,'Schools lookup'!C:C)</f>
        <v>St Andrew's CofE Primary School</v>
      </c>
      <c r="D208" s="21">
        <v>167623.94</v>
      </c>
      <c r="E208" s="21">
        <v>14723.090000000002</v>
      </c>
      <c r="F208" s="21">
        <v>21115.62</v>
      </c>
      <c r="G208" s="21">
        <v>524841.15</v>
      </c>
      <c r="H208" s="21">
        <v>0</v>
      </c>
      <c r="I208" s="21">
        <v>6380.04</v>
      </c>
      <c r="J208" s="21">
        <v>0</v>
      </c>
      <c r="K208" s="21">
        <v>31320</v>
      </c>
      <c r="L208" s="21">
        <v>11406</v>
      </c>
      <c r="M208" s="21">
        <v>0</v>
      </c>
      <c r="N208" s="21">
        <v>0</v>
      </c>
      <c r="O208" s="21">
        <v>17825.219999999998</v>
      </c>
      <c r="P208" s="21">
        <v>9627.9700000000012</v>
      </c>
      <c r="Q208" s="21">
        <v>6534.01</v>
      </c>
      <c r="R208" s="21">
        <v>0</v>
      </c>
      <c r="S208" s="21">
        <v>1581</v>
      </c>
      <c r="T208" s="3">
        <v>0</v>
      </c>
      <c r="U208" s="3">
        <v>0</v>
      </c>
      <c r="V208" s="3">
        <v>0</v>
      </c>
      <c r="W208" s="21">
        <v>19962.600000000002</v>
      </c>
      <c r="X208" s="21">
        <v>0</v>
      </c>
      <c r="Y208" s="21">
        <v>25218</v>
      </c>
      <c r="Z208" s="21">
        <v>298987.61</v>
      </c>
      <c r="AA208" s="21">
        <v>16418.159999999996</v>
      </c>
      <c r="AB208">
        <v>97322.779999999955</v>
      </c>
      <c r="AC208">
        <v>15782.14</v>
      </c>
      <c r="AD208">
        <v>32506.01</v>
      </c>
      <c r="AE208">
        <v>0</v>
      </c>
      <c r="AF208">
        <v>14281.590000000004</v>
      </c>
      <c r="AG208">
        <v>2281.5300000000002</v>
      </c>
      <c r="AH208">
        <v>1314.75</v>
      </c>
      <c r="AI208">
        <v>6744.61</v>
      </c>
      <c r="AJ208">
        <v>643.84</v>
      </c>
      <c r="AK208">
        <v>11811.05</v>
      </c>
      <c r="AL208">
        <v>424</v>
      </c>
      <c r="AM208">
        <v>2526.66</v>
      </c>
      <c r="AN208">
        <v>1167.3500000000001</v>
      </c>
      <c r="AO208">
        <v>10576.859999999999</v>
      </c>
      <c r="AP208">
        <v>5907.54</v>
      </c>
      <c r="AQ208">
        <v>2237.1999999999998</v>
      </c>
      <c r="AR208">
        <v>18853.97</v>
      </c>
      <c r="AS208">
        <v>1971</v>
      </c>
      <c r="AT208">
        <v>0</v>
      </c>
      <c r="AU208">
        <v>0</v>
      </c>
      <c r="AV208">
        <v>0</v>
      </c>
      <c r="AW208">
        <v>7775</v>
      </c>
      <c r="AX208">
        <v>0</v>
      </c>
      <c r="AY208">
        <v>3455.88</v>
      </c>
      <c r="AZ208">
        <v>0</v>
      </c>
      <c r="BA208">
        <v>11219.610000000002</v>
      </c>
      <c r="BB208">
        <v>2644.5</v>
      </c>
      <c r="BC208" s="21">
        <v>6502.89</v>
      </c>
      <c r="BD208" s="21">
        <v>39695.249999999964</v>
      </c>
      <c r="BE208" s="21">
        <v>5287.3499999999995</v>
      </c>
      <c r="BF208" s="21">
        <v>7395.8</v>
      </c>
      <c r="BG208" s="21">
        <v>13255.16</v>
      </c>
      <c r="BH208" s="21">
        <v>0</v>
      </c>
      <c r="BI208" s="21">
        <v>0</v>
      </c>
      <c r="BJ208" s="21">
        <v>0</v>
      </c>
      <c r="BK208" s="21">
        <v>14012.609999999997</v>
      </c>
      <c r="BL208" s="21">
        <v>203.16000000000003</v>
      </c>
      <c r="BM208" s="3">
        <v>5057.5</v>
      </c>
      <c r="BN208" s="21">
        <v>0</v>
      </c>
      <c r="BO208" s="21">
        <v>0</v>
      </c>
      <c r="BP208" s="21">
        <v>1</v>
      </c>
      <c r="BQ208" s="21">
        <v>0</v>
      </c>
      <c r="BR208" s="3">
        <v>0</v>
      </c>
      <c r="BS208" s="3">
        <v>0</v>
      </c>
      <c r="BT208" s="3">
        <v>0</v>
      </c>
      <c r="BU208" s="3">
        <v>0</v>
      </c>
      <c r="BV208" s="3">
        <v>0</v>
      </c>
      <c r="BW208" s="3">
        <v>741.95</v>
      </c>
      <c r="BX208" s="20">
        <v>0</v>
      </c>
      <c r="BY208" s="20">
        <v>0</v>
      </c>
      <c r="BZ208" s="20">
        <v>163367.24</v>
      </c>
      <c r="CA208" s="20">
        <v>25431.17</v>
      </c>
      <c r="CB208" s="20">
        <v>0</v>
      </c>
      <c r="CC208" s="20">
        <v>20469.920000000006</v>
      </c>
      <c r="CD208" s="20">
        <v>0</v>
      </c>
    </row>
    <row r="209" spans="1:82" s="20" customFormat="1" ht="14.4" x14ac:dyDescent="0.3">
      <c r="A209" s="27">
        <v>3090</v>
      </c>
      <c r="B209" s="2" t="str">
        <f>_xlfn.XLOOKUP(A209,'Schools lookup'!A:A,'Schools lookup'!B:B)</f>
        <v>CIP3090</v>
      </c>
      <c r="C209" s="2" t="str">
        <f>_xlfn.XLOOKUP(A209,'Schools lookup'!A:A,'Schools lookup'!C:C)</f>
        <v>Stanton-in-Peak CofE Primary School</v>
      </c>
      <c r="D209" s="21">
        <v>66455.790000000008</v>
      </c>
      <c r="E209" s="21">
        <v>-43.05</v>
      </c>
      <c r="F209" s="21">
        <v>26715.86</v>
      </c>
      <c r="G209" s="21">
        <v>418677.18</v>
      </c>
      <c r="H209" s="21">
        <v>0</v>
      </c>
      <c r="I209" s="21">
        <v>3898.8799999999997</v>
      </c>
      <c r="J209" s="21">
        <v>0</v>
      </c>
      <c r="K209" s="21">
        <v>10360</v>
      </c>
      <c r="L209" s="21">
        <v>8705.27</v>
      </c>
      <c r="M209" s="21">
        <v>0</v>
      </c>
      <c r="N209" s="21">
        <v>0</v>
      </c>
      <c r="O209" s="21">
        <v>10910.75</v>
      </c>
      <c r="P209" s="21">
        <v>9226.17</v>
      </c>
      <c r="Q209" s="21">
        <v>696.67000000000007</v>
      </c>
      <c r="R209" s="21">
        <v>0</v>
      </c>
      <c r="S209" s="21">
        <v>7261.3900000000012</v>
      </c>
      <c r="T209" s="3">
        <v>0</v>
      </c>
      <c r="U209" s="3">
        <v>0</v>
      </c>
      <c r="V209" s="3">
        <v>0</v>
      </c>
      <c r="W209" s="21">
        <v>0</v>
      </c>
      <c r="X209" s="21">
        <v>0</v>
      </c>
      <c r="Y209" s="21">
        <v>30974</v>
      </c>
      <c r="Z209" s="21">
        <v>245936.61000000004</v>
      </c>
      <c r="AA209" s="21">
        <v>9084.99</v>
      </c>
      <c r="AB209">
        <v>81825.950000000012</v>
      </c>
      <c r="AC209">
        <v>0</v>
      </c>
      <c r="AD209">
        <v>30537.000000000004</v>
      </c>
      <c r="AE209">
        <v>0</v>
      </c>
      <c r="AF209">
        <v>0</v>
      </c>
      <c r="AG209">
        <v>1716.6</v>
      </c>
      <c r="AH209">
        <v>468</v>
      </c>
      <c r="AI209">
        <v>5211.91</v>
      </c>
      <c r="AJ209">
        <v>1007.22</v>
      </c>
      <c r="AK209">
        <v>15531.52</v>
      </c>
      <c r="AL209">
        <v>964.89</v>
      </c>
      <c r="AM209">
        <v>21723.860000000008</v>
      </c>
      <c r="AN209">
        <v>2184.6799999999998</v>
      </c>
      <c r="AO209">
        <v>13140.6</v>
      </c>
      <c r="AP209">
        <v>4495.49</v>
      </c>
      <c r="AQ209">
        <v>799.07</v>
      </c>
      <c r="AR209">
        <v>16960.12</v>
      </c>
      <c r="AS209">
        <v>3589.5</v>
      </c>
      <c r="AT209">
        <v>0</v>
      </c>
      <c r="AU209">
        <v>513.6</v>
      </c>
      <c r="AV209">
        <v>0</v>
      </c>
      <c r="AW209">
        <v>1157.5</v>
      </c>
      <c r="AX209">
        <v>0</v>
      </c>
      <c r="AY209">
        <v>61.98</v>
      </c>
      <c r="AZ209">
        <v>0</v>
      </c>
      <c r="BA209">
        <v>5383.9800000000032</v>
      </c>
      <c r="BB209">
        <v>1845</v>
      </c>
      <c r="BC209" s="21">
        <v>9725.2100000000009</v>
      </c>
      <c r="BD209" s="21">
        <v>32147.779999999995</v>
      </c>
      <c r="BE209" s="21">
        <v>5140.93</v>
      </c>
      <c r="BF209" s="21">
        <v>5406.67</v>
      </c>
      <c r="BG209" s="21">
        <v>10795.09</v>
      </c>
      <c r="BH209" s="21">
        <v>0</v>
      </c>
      <c r="BI209" s="21">
        <v>0</v>
      </c>
      <c r="BJ209" s="21">
        <v>0</v>
      </c>
      <c r="BK209" s="21">
        <v>348.86</v>
      </c>
      <c r="BL209" s="21">
        <v>0</v>
      </c>
      <c r="BM209" s="3">
        <v>4697.5</v>
      </c>
      <c r="BN209" s="21">
        <v>0</v>
      </c>
      <c r="BO209" s="21">
        <v>0</v>
      </c>
      <c r="BP209" s="21">
        <v>1</v>
      </c>
      <c r="BQ209" s="21">
        <v>0</v>
      </c>
      <c r="BR209" s="3">
        <v>2515.96</v>
      </c>
      <c r="BS209" s="3">
        <v>566</v>
      </c>
      <c r="BT209" s="3">
        <v>0</v>
      </c>
      <c r="BU209" s="3">
        <v>0</v>
      </c>
      <c r="BV209" s="3">
        <v>0</v>
      </c>
      <c r="BW209" s="3">
        <v>0</v>
      </c>
      <c r="BX209" s="20">
        <v>0</v>
      </c>
      <c r="BY209" s="20">
        <v>0</v>
      </c>
      <c r="BZ209" s="20">
        <v>39810.350000000006</v>
      </c>
      <c r="CA209" s="20">
        <v>28331.4</v>
      </c>
      <c r="CB209" s="20">
        <v>0</v>
      </c>
      <c r="CC209" s="20">
        <v>-391.91</v>
      </c>
      <c r="CD209" s="20">
        <v>0</v>
      </c>
    </row>
    <row r="210" spans="1:82" s="20" customFormat="1" ht="14.4" x14ac:dyDescent="0.3">
      <c r="A210" s="27">
        <v>3093</v>
      </c>
      <c r="B210" s="2" t="str">
        <f>_xlfn.XLOOKUP(A210,'Schools lookup'!A:A,'Schools lookup'!B:B)</f>
        <v>CIP3093</v>
      </c>
      <c r="C210" s="2" t="str">
        <f>_xlfn.XLOOKUP(A210,'Schools lookup'!A:A,'Schools lookup'!C:C)</f>
        <v>Stoney Middleton CofE (C) Primary School</v>
      </c>
      <c r="D210" s="21">
        <v>119689.08</v>
      </c>
      <c r="E210" s="21">
        <v>1057.27</v>
      </c>
      <c r="F210" s="21">
        <v>14194.72</v>
      </c>
      <c r="G210" s="21">
        <v>236333.53</v>
      </c>
      <c r="H210" s="21">
        <v>0</v>
      </c>
      <c r="I210" s="21">
        <v>16104.830000000002</v>
      </c>
      <c r="J210" s="21">
        <v>0</v>
      </c>
      <c r="K210" s="21">
        <v>9339</v>
      </c>
      <c r="L210" s="21">
        <v>4865.28</v>
      </c>
      <c r="M210" s="21">
        <v>110</v>
      </c>
      <c r="N210" s="21">
        <v>0</v>
      </c>
      <c r="O210" s="21">
        <v>15194.860000000002</v>
      </c>
      <c r="P210" s="21">
        <v>269.19</v>
      </c>
      <c r="Q210" s="21">
        <v>3151.13</v>
      </c>
      <c r="R210" s="21">
        <v>0</v>
      </c>
      <c r="S210" s="21">
        <v>456</v>
      </c>
      <c r="T210" s="3">
        <v>0</v>
      </c>
      <c r="U210" s="3">
        <v>0</v>
      </c>
      <c r="V210" s="3">
        <v>0</v>
      </c>
      <c r="W210" s="21">
        <v>480.08</v>
      </c>
      <c r="X210" s="21">
        <v>0</v>
      </c>
      <c r="Y210" s="21">
        <v>11103</v>
      </c>
      <c r="Z210" s="21">
        <v>143180.68</v>
      </c>
      <c r="AA210" s="21">
        <v>2127.8300000000004</v>
      </c>
      <c r="AB210">
        <v>54162.150000000009</v>
      </c>
      <c r="AC210">
        <v>11541</v>
      </c>
      <c r="AD210">
        <v>22181</v>
      </c>
      <c r="AE210">
        <v>-370.75</v>
      </c>
      <c r="AF210">
        <v>0</v>
      </c>
      <c r="AG210">
        <v>580.87</v>
      </c>
      <c r="AH210">
        <v>847.79</v>
      </c>
      <c r="AI210">
        <v>2608.4300000000003</v>
      </c>
      <c r="AJ210">
        <v>402.11</v>
      </c>
      <c r="AK210">
        <v>4937.87</v>
      </c>
      <c r="AL210">
        <v>0</v>
      </c>
      <c r="AM210">
        <v>243.25000000000003</v>
      </c>
      <c r="AN210">
        <v>1137.28</v>
      </c>
      <c r="AO210">
        <v>5811.37</v>
      </c>
      <c r="AP210">
        <v>1844.3</v>
      </c>
      <c r="AQ210">
        <v>620.04999999999995</v>
      </c>
      <c r="AR210">
        <v>19848.650000000005</v>
      </c>
      <c r="AS210">
        <v>1921.09</v>
      </c>
      <c r="AT210">
        <v>0</v>
      </c>
      <c r="AU210">
        <v>6193.4000000000005</v>
      </c>
      <c r="AV210">
        <v>0</v>
      </c>
      <c r="AW210">
        <v>0</v>
      </c>
      <c r="AX210">
        <v>0</v>
      </c>
      <c r="AY210">
        <v>600</v>
      </c>
      <c r="AZ210">
        <v>0</v>
      </c>
      <c r="BA210">
        <v>879.02</v>
      </c>
      <c r="BB210">
        <v>647.48</v>
      </c>
      <c r="BC210" s="21">
        <v>1752.9299999999998</v>
      </c>
      <c r="BD210" s="21">
        <v>11207.739999999993</v>
      </c>
      <c r="BE210" s="21">
        <v>1314</v>
      </c>
      <c r="BF210" s="21">
        <v>6925.5</v>
      </c>
      <c r="BG210" s="21">
        <v>8885.119999999999</v>
      </c>
      <c r="BH210" s="21">
        <v>0</v>
      </c>
      <c r="BI210" s="21">
        <v>0</v>
      </c>
      <c r="BJ210" s="21">
        <v>0</v>
      </c>
      <c r="BK210" s="21">
        <v>0</v>
      </c>
      <c r="BL210" s="21">
        <v>0</v>
      </c>
      <c r="BM210" s="3">
        <v>4123.75</v>
      </c>
      <c r="BN210" s="21">
        <v>0</v>
      </c>
      <c r="BO210" s="21">
        <v>0</v>
      </c>
      <c r="BP210" s="21">
        <v>1</v>
      </c>
      <c r="BQ210" s="21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0</v>
      </c>
      <c r="BW210" s="3">
        <v>790</v>
      </c>
      <c r="BX210" s="20">
        <v>0</v>
      </c>
      <c r="BY210" s="20">
        <v>0</v>
      </c>
      <c r="BZ210" s="20">
        <v>104585.73999999999</v>
      </c>
      <c r="CA210" s="20">
        <v>17528.47</v>
      </c>
      <c r="CB210" s="20">
        <v>0</v>
      </c>
      <c r="CC210" s="20">
        <v>1537.35</v>
      </c>
      <c r="CD210" s="20">
        <v>0</v>
      </c>
    </row>
    <row r="211" spans="1:82" s="20" customFormat="1" ht="14.4" x14ac:dyDescent="0.3">
      <c r="A211" s="27">
        <v>3094</v>
      </c>
      <c r="B211" s="2" t="str">
        <f>_xlfn.XLOOKUP(A211,'Schools lookup'!A:A,'Schools lookup'!B:B)</f>
        <v>CIP3094</v>
      </c>
      <c r="C211" s="2" t="str">
        <f>_xlfn.XLOOKUP(A211,'Schools lookup'!A:A,'Schools lookup'!C:C)</f>
        <v>Stretton Handley Church of England Primary School</v>
      </c>
      <c r="D211" s="21">
        <v>14616.519999999999</v>
      </c>
      <c r="E211" s="21">
        <v>3002.67</v>
      </c>
      <c r="F211" s="21">
        <v>11365.98</v>
      </c>
      <c r="G211" s="21">
        <v>456179.8</v>
      </c>
      <c r="H211" s="21">
        <v>0</v>
      </c>
      <c r="I211" s="21">
        <v>19292.5</v>
      </c>
      <c r="J211" s="21">
        <v>0</v>
      </c>
      <c r="K211" s="21">
        <v>25040</v>
      </c>
      <c r="L211" s="21">
        <v>14870.89</v>
      </c>
      <c r="M211" s="21">
        <v>0</v>
      </c>
      <c r="N211" s="21">
        <v>0</v>
      </c>
      <c r="O211" s="21">
        <v>13718.490000000003</v>
      </c>
      <c r="P211" s="21">
        <v>10824.779999999999</v>
      </c>
      <c r="Q211" s="21">
        <v>5145.4000000000005</v>
      </c>
      <c r="R211" s="21">
        <v>1339.81</v>
      </c>
      <c r="S211" s="21">
        <v>7977.9</v>
      </c>
      <c r="T211" s="3">
        <v>0</v>
      </c>
      <c r="U211" s="3">
        <v>0</v>
      </c>
      <c r="V211" s="3">
        <v>0</v>
      </c>
      <c r="W211" s="21">
        <v>3112.3900000000003</v>
      </c>
      <c r="X211" s="21">
        <v>0</v>
      </c>
      <c r="Y211" s="21">
        <v>21321</v>
      </c>
      <c r="Z211" s="21">
        <v>258584.73999999996</v>
      </c>
      <c r="AA211" s="21">
        <v>6216.1399999999994</v>
      </c>
      <c r="AB211">
        <v>104356.84999999998</v>
      </c>
      <c r="AC211">
        <v>16224.689999999997</v>
      </c>
      <c r="AD211">
        <v>29485.510000000002</v>
      </c>
      <c r="AE211">
        <v>0</v>
      </c>
      <c r="AF211">
        <v>9715.8500000000022</v>
      </c>
      <c r="AG211">
        <v>2253.67</v>
      </c>
      <c r="AH211">
        <v>4331.5</v>
      </c>
      <c r="AI211">
        <v>5267.2800000000007</v>
      </c>
      <c r="AJ211">
        <v>996.79</v>
      </c>
      <c r="AK211">
        <v>9138.2999999999993</v>
      </c>
      <c r="AL211">
        <v>2200</v>
      </c>
      <c r="AM211">
        <v>2700.3500000000004</v>
      </c>
      <c r="AN211">
        <v>1479.46</v>
      </c>
      <c r="AO211">
        <v>7721.9700000000012</v>
      </c>
      <c r="AP211">
        <v>3542.9</v>
      </c>
      <c r="AQ211">
        <v>599.68000000000006</v>
      </c>
      <c r="AR211">
        <v>27503.920000000009</v>
      </c>
      <c r="AS211">
        <v>2792.27</v>
      </c>
      <c r="AT211">
        <v>0</v>
      </c>
      <c r="AU211">
        <v>467.05</v>
      </c>
      <c r="AV211">
        <v>0</v>
      </c>
      <c r="AW211">
        <v>4663.6000000000004</v>
      </c>
      <c r="AX211">
        <v>0</v>
      </c>
      <c r="AY211">
        <v>2760.5</v>
      </c>
      <c r="AZ211">
        <v>0</v>
      </c>
      <c r="BA211">
        <v>4712.7600000000039</v>
      </c>
      <c r="BB211">
        <v>1722</v>
      </c>
      <c r="BC211" s="21">
        <v>8228.2999999999993</v>
      </c>
      <c r="BD211" s="21">
        <v>31343.029999999984</v>
      </c>
      <c r="BE211" s="21">
        <v>0</v>
      </c>
      <c r="BF211" s="21">
        <v>4603.75</v>
      </c>
      <c r="BG211" s="21">
        <v>11456.79</v>
      </c>
      <c r="BH211" s="21">
        <v>0</v>
      </c>
      <c r="BI211" s="21">
        <v>0</v>
      </c>
      <c r="BJ211" s="21">
        <v>0</v>
      </c>
      <c r="BK211" s="21">
        <v>0</v>
      </c>
      <c r="BL211" s="21">
        <v>0</v>
      </c>
      <c r="BM211" s="3">
        <v>4573.75</v>
      </c>
      <c r="BN211" s="21">
        <v>0</v>
      </c>
      <c r="BO211" s="21">
        <v>0</v>
      </c>
      <c r="BP211" s="21">
        <v>1</v>
      </c>
      <c r="BQ211" s="21">
        <v>0</v>
      </c>
      <c r="BR211" s="3">
        <v>8635.27</v>
      </c>
      <c r="BS211" s="3">
        <v>390.98</v>
      </c>
      <c r="BT211" s="3">
        <v>0</v>
      </c>
      <c r="BU211" s="3">
        <v>0</v>
      </c>
      <c r="BV211" s="3">
        <v>0</v>
      </c>
      <c r="BW211" s="3">
        <v>0</v>
      </c>
      <c r="BX211" s="20">
        <v>0</v>
      </c>
      <c r="BY211" s="20">
        <v>0</v>
      </c>
      <c r="BZ211" s="20">
        <v>25257.439999999999</v>
      </c>
      <c r="CA211" s="20">
        <v>6913.48</v>
      </c>
      <c r="CB211" s="20">
        <v>0</v>
      </c>
      <c r="CC211" s="20">
        <v>6115.06</v>
      </c>
      <c r="CD211" s="20">
        <v>0</v>
      </c>
    </row>
    <row r="212" spans="1:82" s="20" customFormat="1" ht="14.4" x14ac:dyDescent="0.3">
      <c r="A212" s="27">
        <v>3098</v>
      </c>
      <c r="B212" s="2" t="str">
        <f>_xlfn.XLOOKUP(A212,'Schools lookup'!A:A,'Schools lookup'!B:B)</f>
        <v>CIP3098</v>
      </c>
      <c r="C212" s="2" t="str">
        <f>_xlfn.XLOOKUP(A212,'Schools lookup'!A:A,'Schools lookup'!C:C)</f>
        <v>Mugginton CofE Primary School</v>
      </c>
      <c r="D212" s="21">
        <v>-30316.29</v>
      </c>
      <c r="E212" s="21">
        <v>27414.260000000002</v>
      </c>
      <c r="F212" s="21">
        <v>-49224.67</v>
      </c>
      <c r="G212" s="21">
        <v>452706.42</v>
      </c>
      <c r="H212" s="21">
        <v>0</v>
      </c>
      <c r="I212" s="21">
        <v>10532.300000000001</v>
      </c>
      <c r="J212" s="21">
        <v>0</v>
      </c>
      <c r="K212" s="21">
        <v>8880</v>
      </c>
      <c r="L212" s="21">
        <v>11459.130000000001</v>
      </c>
      <c r="M212" s="21">
        <v>0</v>
      </c>
      <c r="N212" s="21">
        <v>0</v>
      </c>
      <c r="O212" s="21">
        <v>-138.16000000000008</v>
      </c>
      <c r="P212" s="21">
        <v>9587.119999999999</v>
      </c>
      <c r="Q212" s="21">
        <v>0</v>
      </c>
      <c r="R212" s="21">
        <v>0</v>
      </c>
      <c r="S212" s="21">
        <v>2812</v>
      </c>
      <c r="T212" s="3">
        <v>0</v>
      </c>
      <c r="U212" s="3">
        <v>0</v>
      </c>
      <c r="V212" s="3">
        <v>0</v>
      </c>
      <c r="W212" s="21">
        <v>2464.8000000000002</v>
      </c>
      <c r="X212" s="21">
        <v>0</v>
      </c>
      <c r="Y212" s="21">
        <v>27968</v>
      </c>
      <c r="Z212" s="21">
        <v>289736.45</v>
      </c>
      <c r="AA212" s="21">
        <v>9800.67</v>
      </c>
      <c r="AB212">
        <v>53466.520000000004</v>
      </c>
      <c r="AC212">
        <v>0</v>
      </c>
      <c r="AD212">
        <v>1299.8399999999999</v>
      </c>
      <c r="AE212">
        <v>0</v>
      </c>
      <c r="AF212">
        <v>13773.309999999996</v>
      </c>
      <c r="AG212">
        <v>1822.77</v>
      </c>
      <c r="AH212">
        <v>615</v>
      </c>
      <c r="AI212">
        <v>848.11</v>
      </c>
      <c r="AJ212">
        <v>456.68</v>
      </c>
      <c r="AK212">
        <v>6922.54</v>
      </c>
      <c r="AL212">
        <v>0</v>
      </c>
      <c r="AM212">
        <v>1312</v>
      </c>
      <c r="AN212">
        <v>238.67</v>
      </c>
      <c r="AO212">
        <v>2796.14</v>
      </c>
      <c r="AP212">
        <v>2996.99</v>
      </c>
      <c r="AQ212">
        <v>3087.5099999999998</v>
      </c>
      <c r="AR212">
        <v>20616.189999999995</v>
      </c>
      <c r="AS212">
        <v>0</v>
      </c>
      <c r="AT212">
        <v>0</v>
      </c>
      <c r="AU212">
        <v>1730.92</v>
      </c>
      <c r="AV212">
        <v>0</v>
      </c>
      <c r="AW212">
        <v>0</v>
      </c>
      <c r="AX212">
        <v>0</v>
      </c>
      <c r="AY212">
        <v>650</v>
      </c>
      <c r="AZ212">
        <v>0</v>
      </c>
      <c r="BA212">
        <v>2281.96</v>
      </c>
      <c r="BB212">
        <v>2532.75</v>
      </c>
      <c r="BC212" s="21">
        <v>1288.8599999999999</v>
      </c>
      <c r="BD212" s="21">
        <v>33892.25</v>
      </c>
      <c r="BE212" s="21">
        <v>4744.6000000000004</v>
      </c>
      <c r="BF212" s="21">
        <v>5711.25</v>
      </c>
      <c r="BG212" s="21">
        <v>5568.91</v>
      </c>
      <c r="BH212" s="21">
        <v>0</v>
      </c>
      <c r="BI212" s="21">
        <v>0</v>
      </c>
      <c r="BJ212" s="21">
        <v>0</v>
      </c>
      <c r="BK212" s="21">
        <v>9617.2000000000025</v>
      </c>
      <c r="BL212" s="21">
        <v>0</v>
      </c>
      <c r="BM212" s="3">
        <v>4573.75</v>
      </c>
      <c r="BN212" s="21">
        <v>0</v>
      </c>
      <c r="BO212" s="21">
        <v>0</v>
      </c>
      <c r="BP212" s="21">
        <v>1</v>
      </c>
      <c r="BQ212" s="21">
        <v>0</v>
      </c>
      <c r="BR212" s="3">
        <v>0</v>
      </c>
      <c r="BS212" s="3">
        <v>0</v>
      </c>
      <c r="BT212" s="3">
        <v>0</v>
      </c>
      <c r="BU212" s="3">
        <v>0</v>
      </c>
      <c r="BV212" s="3">
        <v>0</v>
      </c>
      <c r="BW212" s="3">
        <v>0</v>
      </c>
      <c r="BX212" s="20">
        <v>0</v>
      </c>
      <c r="BY212" s="20">
        <v>0</v>
      </c>
      <c r="BZ212" s="20">
        <v>25299.629999999997</v>
      </c>
      <c r="CA212" s="20">
        <v>0</v>
      </c>
      <c r="CB212" s="20">
        <v>-44650.92</v>
      </c>
      <c r="CC212" s="20">
        <v>20261.86</v>
      </c>
      <c r="CD212" s="20">
        <v>0</v>
      </c>
    </row>
    <row r="213" spans="1:82" s="20" customFormat="1" ht="14.4" x14ac:dyDescent="0.3">
      <c r="A213" s="27">
        <v>3099</v>
      </c>
      <c r="B213" s="2" t="str">
        <f>_xlfn.XLOOKUP(A213,'Schools lookup'!A:A,'Schools lookup'!B:B)</f>
        <v>CIP3099</v>
      </c>
      <c r="C213" s="2" t="str">
        <f>_xlfn.XLOOKUP(A213,'Schools lookup'!A:A,'Schools lookup'!C:C)</f>
        <v>Winster CofE Primary School</v>
      </c>
      <c r="D213" s="21">
        <v>39019.660000000003</v>
      </c>
      <c r="E213" s="21">
        <v>23250.42</v>
      </c>
      <c r="F213" s="21">
        <v>29588.1</v>
      </c>
      <c r="G213" s="21">
        <v>210480.28</v>
      </c>
      <c r="H213" s="21">
        <v>0</v>
      </c>
      <c r="I213" s="21">
        <v>12268.33</v>
      </c>
      <c r="J213" s="21">
        <v>0</v>
      </c>
      <c r="K213" s="21">
        <v>5920</v>
      </c>
      <c r="L213" s="21">
        <v>4836.75</v>
      </c>
      <c r="M213" s="21">
        <v>0</v>
      </c>
      <c r="N213" s="21">
        <v>0</v>
      </c>
      <c r="O213" s="21">
        <v>39871.94</v>
      </c>
      <c r="P213" s="21">
        <v>1056.05</v>
      </c>
      <c r="Q213" s="21">
        <v>7554.1100000000006</v>
      </c>
      <c r="R213" s="21">
        <v>0</v>
      </c>
      <c r="S213" s="21">
        <v>0</v>
      </c>
      <c r="T213" s="3">
        <v>0</v>
      </c>
      <c r="U213" s="3">
        <v>0</v>
      </c>
      <c r="V213" s="3">
        <v>0</v>
      </c>
      <c r="W213" s="21">
        <v>0</v>
      </c>
      <c r="X213" s="21">
        <v>0</v>
      </c>
      <c r="Y213" s="21">
        <v>15916</v>
      </c>
      <c r="Z213" s="21">
        <v>169593.95000000004</v>
      </c>
      <c r="AA213" s="21">
        <v>4793.6399999999994</v>
      </c>
      <c r="AB213">
        <v>13867.630000000005</v>
      </c>
      <c r="AC213">
        <v>0</v>
      </c>
      <c r="AD213">
        <v>12618.870000000003</v>
      </c>
      <c r="AE213">
        <v>0</v>
      </c>
      <c r="AF213">
        <v>2748.75</v>
      </c>
      <c r="AG213">
        <v>895.22</v>
      </c>
      <c r="AH213">
        <v>266</v>
      </c>
      <c r="AI213">
        <v>2323.27</v>
      </c>
      <c r="AJ213">
        <v>383.39</v>
      </c>
      <c r="AK213">
        <v>3679.91</v>
      </c>
      <c r="AL213">
        <v>856.64</v>
      </c>
      <c r="AM213">
        <v>8940.06</v>
      </c>
      <c r="AN213">
        <v>503.43</v>
      </c>
      <c r="AO213">
        <v>8860.2999999999993</v>
      </c>
      <c r="AP213">
        <v>2680</v>
      </c>
      <c r="AQ213">
        <v>1068.5500000000002</v>
      </c>
      <c r="AR213">
        <v>12394.939999999999</v>
      </c>
      <c r="AS213">
        <v>2316.4299999999998</v>
      </c>
      <c r="AT213">
        <v>0</v>
      </c>
      <c r="AU213">
        <v>730.16</v>
      </c>
      <c r="AV213">
        <v>0</v>
      </c>
      <c r="AW213">
        <v>24.4</v>
      </c>
      <c r="AX213">
        <v>0</v>
      </c>
      <c r="AY213">
        <v>0</v>
      </c>
      <c r="AZ213">
        <v>0</v>
      </c>
      <c r="BA213">
        <v>1205.9100000000001</v>
      </c>
      <c r="BB213">
        <v>399.75</v>
      </c>
      <c r="BC213" s="21">
        <v>2948.23</v>
      </c>
      <c r="BD213" s="21">
        <v>17174.159999999996</v>
      </c>
      <c r="BE213" s="21">
        <v>0</v>
      </c>
      <c r="BF213" s="21">
        <v>9355.36</v>
      </c>
      <c r="BG213" s="21">
        <v>8813.82</v>
      </c>
      <c r="BH213" s="21">
        <v>0</v>
      </c>
      <c r="BI213" s="21">
        <v>0</v>
      </c>
      <c r="BJ213" s="21">
        <v>0</v>
      </c>
      <c r="BK213" s="21">
        <v>0</v>
      </c>
      <c r="BL213" s="21">
        <v>0</v>
      </c>
      <c r="BM213" s="3">
        <v>4258.75</v>
      </c>
      <c r="BN213" s="21">
        <v>0</v>
      </c>
      <c r="BO213" s="21">
        <v>0</v>
      </c>
      <c r="BP213" s="21">
        <v>1</v>
      </c>
      <c r="BQ213" s="21">
        <v>0</v>
      </c>
      <c r="BR213" s="3">
        <v>2873.65</v>
      </c>
      <c r="BS213" s="3">
        <v>0</v>
      </c>
      <c r="BT213" s="3">
        <v>0</v>
      </c>
      <c r="BU213" s="3">
        <v>0</v>
      </c>
      <c r="BV213" s="3">
        <v>0</v>
      </c>
      <c r="BW213" s="3">
        <v>425</v>
      </c>
      <c r="BX213" s="20">
        <v>0</v>
      </c>
      <c r="BY213" s="20">
        <v>0</v>
      </c>
      <c r="BZ213" s="20">
        <v>47480.350000000006</v>
      </c>
      <c r="CA213" s="20">
        <v>30548.2</v>
      </c>
      <c r="CB213" s="20">
        <v>0</v>
      </c>
      <c r="CC213" s="20">
        <v>23250.42</v>
      </c>
      <c r="CD213" s="20">
        <v>0</v>
      </c>
    </row>
    <row r="214" spans="1:82" s="20" customFormat="1" ht="14.4" x14ac:dyDescent="0.3">
      <c r="A214" s="27">
        <v>3100</v>
      </c>
      <c r="B214" s="2" t="str">
        <f>_xlfn.XLOOKUP(A214,'Schools lookup'!A:A,'Schools lookup'!B:B)</f>
        <v>CIP3100</v>
      </c>
      <c r="C214" s="2" t="str">
        <f>_xlfn.XLOOKUP(A214,'Schools lookup'!A:A,'Schools lookup'!C:C)</f>
        <v>Wirksworth CofE Infant School</v>
      </c>
      <c r="D214" s="21">
        <v>59947.98</v>
      </c>
      <c r="E214" s="21">
        <v>-66457.66</v>
      </c>
      <c r="F214" s="21">
        <v>24195.200000000001</v>
      </c>
      <c r="G214" s="21">
        <v>533591.93000000005</v>
      </c>
      <c r="H214" s="21">
        <v>0</v>
      </c>
      <c r="I214" s="21">
        <v>23762.73</v>
      </c>
      <c r="J214" s="21">
        <v>0</v>
      </c>
      <c r="K214" s="21">
        <v>27730</v>
      </c>
      <c r="L214" s="21">
        <v>11336.380000000001</v>
      </c>
      <c r="M214" s="21">
        <v>0</v>
      </c>
      <c r="N214" s="21">
        <v>0</v>
      </c>
      <c r="O214" s="21">
        <v>5706.38</v>
      </c>
      <c r="P214" s="21">
        <v>61.89</v>
      </c>
      <c r="Q214" s="21">
        <v>7228.8300000000008</v>
      </c>
      <c r="R214" s="21">
        <v>280.74</v>
      </c>
      <c r="S214" s="21">
        <v>0</v>
      </c>
      <c r="T214" s="3">
        <v>0</v>
      </c>
      <c r="U214" s="3">
        <v>0</v>
      </c>
      <c r="V214" s="3">
        <v>0</v>
      </c>
      <c r="W214" s="21">
        <v>2993.35</v>
      </c>
      <c r="X214" s="21">
        <v>0</v>
      </c>
      <c r="Y214" s="21">
        <v>40866</v>
      </c>
      <c r="Z214" s="21">
        <v>338264.53999999992</v>
      </c>
      <c r="AA214" s="21">
        <v>0</v>
      </c>
      <c r="AB214">
        <v>85813.62000000001</v>
      </c>
      <c r="AC214">
        <v>9901.6400000000012</v>
      </c>
      <c r="AD214">
        <v>31187.389999999992</v>
      </c>
      <c r="AE214">
        <v>58.27</v>
      </c>
      <c r="AF214">
        <v>24484.730000000003</v>
      </c>
      <c r="AG214">
        <v>2509.7399999999998</v>
      </c>
      <c r="AH214">
        <v>42.799999999999955</v>
      </c>
      <c r="AI214">
        <v>6564.52</v>
      </c>
      <c r="AJ214">
        <v>1202.08</v>
      </c>
      <c r="AK214">
        <v>19237.82</v>
      </c>
      <c r="AL214">
        <v>755</v>
      </c>
      <c r="AM214">
        <v>3471.6699999999992</v>
      </c>
      <c r="AN214">
        <v>1102.6799999999998</v>
      </c>
      <c r="AO214">
        <v>9113.5099999999984</v>
      </c>
      <c r="AP214">
        <v>4034.42</v>
      </c>
      <c r="AQ214">
        <v>1452.9299999999998</v>
      </c>
      <c r="AR214">
        <v>12320.42</v>
      </c>
      <c r="AS214">
        <v>2233.8199999999997</v>
      </c>
      <c r="AT214">
        <v>0</v>
      </c>
      <c r="AU214">
        <v>5199.99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2052.7899999999991</v>
      </c>
      <c r="BB214">
        <v>2065.75</v>
      </c>
      <c r="BC214" s="21">
        <v>6816.1399999999994</v>
      </c>
      <c r="BD214" s="21">
        <v>44520.600000000006</v>
      </c>
      <c r="BE214" s="21">
        <v>0</v>
      </c>
      <c r="BF214" s="21">
        <v>8176.25</v>
      </c>
      <c r="BG214" s="21">
        <v>14955.1</v>
      </c>
      <c r="BH214" s="21">
        <v>0</v>
      </c>
      <c r="BI214" s="21">
        <v>0</v>
      </c>
      <c r="BJ214" s="21">
        <v>0</v>
      </c>
      <c r="BK214" s="21">
        <v>0</v>
      </c>
      <c r="BL214" s="21">
        <v>0</v>
      </c>
      <c r="BM214" s="3">
        <v>4461.25</v>
      </c>
      <c r="BN214" s="21">
        <v>0</v>
      </c>
      <c r="BO214" s="21">
        <v>0</v>
      </c>
      <c r="BP214" s="21">
        <v>1</v>
      </c>
      <c r="BQ214" s="21">
        <v>0</v>
      </c>
      <c r="BR214" s="3">
        <v>407.28</v>
      </c>
      <c r="BS214" s="3">
        <v>217.98000000000008</v>
      </c>
      <c r="BT214" s="3">
        <v>0</v>
      </c>
      <c r="BU214" s="3">
        <v>0</v>
      </c>
      <c r="BV214" s="3">
        <v>0</v>
      </c>
      <c r="BW214" s="3">
        <v>2203.09</v>
      </c>
      <c r="BX214" s="20">
        <v>0</v>
      </c>
      <c r="BY214" s="20">
        <v>0</v>
      </c>
      <c r="BZ214" s="20">
        <v>72974.64</v>
      </c>
      <c r="CA214" s="20">
        <v>25828.1</v>
      </c>
      <c r="CB214" s="20">
        <v>0</v>
      </c>
      <c r="CC214" s="20">
        <v>-63464.310000000005</v>
      </c>
      <c r="CD214" s="20">
        <v>0</v>
      </c>
    </row>
    <row r="215" spans="1:82" s="20" customFormat="1" ht="14.4" x14ac:dyDescent="0.3">
      <c r="A215" s="27">
        <v>3105</v>
      </c>
      <c r="B215" s="2" t="str">
        <f>_xlfn.XLOOKUP(A215,'Schools lookup'!A:A,'Schools lookup'!B:B)</f>
        <v>CIP3105</v>
      </c>
      <c r="C215" s="2" t="str">
        <f>_xlfn.XLOOKUP(A215,'Schools lookup'!A:A,'Schools lookup'!C:C)</f>
        <v>Crich Carr CofE Primary School</v>
      </c>
      <c r="D215" s="21">
        <v>99989.85</v>
      </c>
      <c r="E215" s="21">
        <v>-106001.63</v>
      </c>
      <c r="F215" s="21">
        <v>25644.18</v>
      </c>
      <c r="G215" s="21">
        <v>336304.2</v>
      </c>
      <c r="H215" s="21">
        <v>0</v>
      </c>
      <c r="I215" s="21">
        <v>27124.769999999993</v>
      </c>
      <c r="J215" s="21">
        <v>0</v>
      </c>
      <c r="K215" s="21">
        <v>7533.6</v>
      </c>
      <c r="L215" s="21">
        <v>6957.65</v>
      </c>
      <c r="M215" s="21">
        <v>6183.9199999999992</v>
      </c>
      <c r="N215" s="21">
        <v>0</v>
      </c>
      <c r="O215" s="21">
        <v>6769.7400000000007</v>
      </c>
      <c r="P215" s="21">
        <v>4122.92</v>
      </c>
      <c r="Q215" s="21">
        <v>4790.24</v>
      </c>
      <c r="R215" s="21">
        <v>0</v>
      </c>
      <c r="S215" s="21">
        <v>6736.65</v>
      </c>
      <c r="T215" s="3">
        <v>0</v>
      </c>
      <c r="U215" s="3">
        <v>0</v>
      </c>
      <c r="V215" s="3">
        <v>0</v>
      </c>
      <c r="W215" s="21">
        <v>11722.89</v>
      </c>
      <c r="X215" s="21">
        <v>0</v>
      </c>
      <c r="Y215" s="21">
        <v>22489</v>
      </c>
      <c r="Z215" s="21">
        <v>152492.99</v>
      </c>
      <c r="AA215" s="21">
        <v>5054.51</v>
      </c>
      <c r="AB215">
        <v>92019.000000000015</v>
      </c>
      <c r="AC215">
        <v>0</v>
      </c>
      <c r="AD215">
        <v>29191.969999999994</v>
      </c>
      <c r="AE215">
        <v>0</v>
      </c>
      <c r="AF215">
        <v>21496.63</v>
      </c>
      <c r="AG215">
        <v>1680.2600000000002</v>
      </c>
      <c r="AH215">
        <v>1140</v>
      </c>
      <c r="AI215">
        <v>4066.34</v>
      </c>
      <c r="AJ215">
        <v>752.31999999999994</v>
      </c>
      <c r="AK215">
        <v>-8704.99</v>
      </c>
      <c r="AL215">
        <v>869.92</v>
      </c>
      <c r="AM215">
        <v>14894.54</v>
      </c>
      <c r="AN215">
        <v>2705.11</v>
      </c>
      <c r="AO215">
        <v>9603.7300000000014</v>
      </c>
      <c r="AP215">
        <v>3630.97</v>
      </c>
      <c r="AQ215">
        <v>3130.7999999999997</v>
      </c>
      <c r="AR215">
        <v>29004.81000000006</v>
      </c>
      <c r="AS215">
        <v>3751.19</v>
      </c>
      <c r="AT215">
        <v>0</v>
      </c>
      <c r="AU215">
        <v>2353.7200000000003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1374.2899999999993</v>
      </c>
      <c r="BB215">
        <v>1168.5</v>
      </c>
      <c r="BC215" s="21">
        <v>4515.5499999999993</v>
      </c>
      <c r="BD215" s="21">
        <v>22939.129999999994</v>
      </c>
      <c r="BE215" s="21">
        <v>17481</v>
      </c>
      <c r="BF215" s="21">
        <v>7230.75</v>
      </c>
      <c r="BG215" s="21">
        <v>12119.199999999999</v>
      </c>
      <c r="BH215" s="21">
        <v>0</v>
      </c>
      <c r="BI215" s="21">
        <v>0</v>
      </c>
      <c r="BJ215" s="21">
        <v>0</v>
      </c>
      <c r="BK215" s="21">
        <v>2321.2199999999998</v>
      </c>
      <c r="BL215" s="21">
        <v>0</v>
      </c>
      <c r="BM215" s="3">
        <v>4418.5</v>
      </c>
      <c r="BN215" s="21">
        <v>0</v>
      </c>
      <c r="BO215" s="21">
        <v>0</v>
      </c>
      <c r="BP215" s="21">
        <v>1</v>
      </c>
      <c r="BQ215" s="21">
        <v>0</v>
      </c>
      <c r="BR215" s="3">
        <v>16191.99</v>
      </c>
      <c r="BS215" s="3">
        <v>2901.2599999999979</v>
      </c>
      <c r="BT215" s="3">
        <v>0</v>
      </c>
      <c r="BU215" s="3">
        <v>0</v>
      </c>
      <c r="BV215" s="3">
        <v>0</v>
      </c>
      <c r="BW215" s="3">
        <v>0</v>
      </c>
      <c r="BX215" s="20">
        <v>0</v>
      </c>
      <c r="BY215" s="20">
        <v>0</v>
      </c>
      <c r="BZ215" s="20">
        <v>93040.3</v>
      </c>
      <c r="CA215" s="20">
        <v>10969.43</v>
      </c>
      <c r="CB215" s="20">
        <v>0</v>
      </c>
      <c r="CC215" s="20">
        <v>-96599.96</v>
      </c>
      <c r="CD215" s="20">
        <v>0</v>
      </c>
    </row>
    <row r="216" spans="1:82" s="20" customFormat="1" ht="14.4" x14ac:dyDescent="0.3">
      <c r="A216" s="27">
        <v>3106</v>
      </c>
      <c r="B216" s="2" t="str">
        <f>_xlfn.XLOOKUP(A216,'Schools lookup'!A:A,'Schools lookup'!B:B)</f>
        <v>CIP3106</v>
      </c>
      <c r="C216" s="2" t="str">
        <f>_xlfn.XLOOKUP(A216,'Schools lookup'!A:A,'Schools lookup'!C:C)</f>
        <v>Crich CofE Infant School</v>
      </c>
      <c r="D216" s="21">
        <v>-41711.789999999994</v>
      </c>
      <c r="E216" s="21">
        <v>67322.59</v>
      </c>
      <c r="F216" s="21">
        <v>20628.939999999999</v>
      </c>
      <c r="G216" s="21">
        <v>416868.41000000003</v>
      </c>
      <c r="H216" s="21">
        <v>0</v>
      </c>
      <c r="I216" s="21">
        <v>7438.99</v>
      </c>
      <c r="J216" s="21">
        <v>0</v>
      </c>
      <c r="K216" s="21">
        <v>26250</v>
      </c>
      <c r="L216" s="21">
        <v>9845</v>
      </c>
      <c r="M216" s="21">
        <v>0</v>
      </c>
      <c r="N216" s="21">
        <v>0</v>
      </c>
      <c r="O216" s="21">
        <v>4889.170000000001</v>
      </c>
      <c r="P216" s="21">
        <v>69.92</v>
      </c>
      <c r="Q216" s="21">
        <v>2593.0700000000002</v>
      </c>
      <c r="R216" s="21">
        <v>0</v>
      </c>
      <c r="S216" s="21">
        <v>1097</v>
      </c>
      <c r="T216" s="3">
        <v>0</v>
      </c>
      <c r="U216" s="3">
        <v>0</v>
      </c>
      <c r="V216" s="3">
        <v>0</v>
      </c>
      <c r="W216" s="21">
        <v>23880.400000000001</v>
      </c>
      <c r="X216" s="21">
        <v>0</v>
      </c>
      <c r="Y216" s="21">
        <v>37896</v>
      </c>
      <c r="Z216" s="21">
        <v>238422.45</v>
      </c>
      <c r="AA216" s="21">
        <v>0</v>
      </c>
      <c r="AB216">
        <v>70140.700000000026</v>
      </c>
      <c r="AC216">
        <v>311.36</v>
      </c>
      <c r="AD216">
        <v>27161.780000000006</v>
      </c>
      <c r="AE216">
        <v>819.6</v>
      </c>
      <c r="AF216">
        <v>3714.7400000000002</v>
      </c>
      <c r="AG216">
        <v>1599.75</v>
      </c>
      <c r="AH216">
        <v>2885.5</v>
      </c>
      <c r="AI216">
        <v>5211.41</v>
      </c>
      <c r="AJ216">
        <v>1000.6800000000001</v>
      </c>
      <c r="AK216">
        <v>11468.81</v>
      </c>
      <c r="AL216">
        <v>0</v>
      </c>
      <c r="AM216">
        <v>28929.129999999994</v>
      </c>
      <c r="AN216">
        <v>924.2</v>
      </c>
      <c r="AO216">
        <v>9716.0499999999993</v>
      </c>
      <c r="AP216">
        <v>4092.05</v>
      </c>
      <c r="AQ216">
        <v>2801.9800000000005</v>
      </c>
      <c r="AR216">
        <v>9168.8599999999988</v>
      </c>
      <c r="AS216">
        <v>1715.5</v>
      </c>
      <c r="AT216">
        <v>0</v>
      </c>
      <c r="AU216">
        <v>2178.25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1652.9599999999989</v>
      </c>
      <c r="BB216">
        <v>1845</v>
      </c>
      <c r="BC216" s="21">
        <v>1670.8700000000001</v>
      </c>
      <c r="BD216" s="21">
        <v>38771.19</v>
      </c>
      <c r="BE216" s="21">
        <v>41832.789999999986</v>
      </c>
      <c r="BF216" s="21">
        <v>14633.84</v>
      </c>
      <c r="BG216" s="21">
        <v>14902.509999999998</v>
      </c>
      <c r="BH216" s="21">
        <v>0</v>
      </c>
      <c r="BI216" s="21">
        <v>0</v>
      </c>
      <c r="BJ216" s="21">
        <v>0</v>
      </c>
      <c r="BK216" s="21">
        <v>0</v>
      </c>
      <c r="BL216" s="21">
        <v>0</v>
      </c>
      <c r="BM216" s="3">
        <v>4663.75</v>
      </c>
      <c r="BN216" s="21">
        <v>0</v>
      </c>
      <c r="BO216" s="21">
        <v>0</v>
      </c>
      <c r="BP216" s="21">
        <v>1</v>
      </c>
      <c r="BQ216" s="21">
        <v>0</v>
      </c>
      <c r="BR216" s="3">
        <v>2977</v>
      </c>
      <c r="BS216" s="3">
        <v>0</v>
      </c>
      <c r="BT216" s="3">
        <v>0</v>
      </c>
      <c r="BU216" s="3">
        <v>0</v>
      </c>
      <c r="BV216" s="3">
        <v>0</v>
      </c>
      <c r="BW216" s="3">
        <v>795</v>
      </c>
      <c r="BX216" s="20">
        <v>0</v>
      </c>
      <c r="BY216" s="20">
        <v>0</v>
      </c>
      <c r="BZ216" s="20">
        <v>-72336.189999999988</v>
      </c>
      <c r="CA216" s="20">
        <v>21520.69</v>
      </c>
      <c r="CB216" s="20">
        <v>0</v>
      </c>
      <c r="CC216" s="20">
        <v>91202.989999999991</v>
      </c>
      <c r="CD216" s="20">
        <v>0</v>
      </c>
    </row>
    <row r="217" spans="1:82" s="20" customFormat="1" ht="14.4" x14ac:dyDescent="0.3">
      <c r="A217" s="27">
        <v>3107</v>
      </c>
      <c r="B217" s="2" t="str">
        <f>_xlfn.XLOOKUP(A217,'Schools lookup'!A:A,'Schools lookup'!B:B)</f>
        <v>CIP3107</v>
      </c>
      <c r="C217" s="2" t="str">
        <f>_xlfn.XLOOKUP(A217,'Schools lookup'!A:A,'Schools lookup'!C:C)</f>
        <v>Duke of Norfolk CofE Primary School</v>
      </c>
      <c r="D217" s="21">
        <v>193279.58</v>
      </c>
      <c r="E217" s="21">
        <v>-102564.13999999998</v>
      </c>
      <c r="F217" s="21">
        <v>35094.82</v>
      </c>
      <c r="G217" s="21">
        <v>1545543.06</v>
      </c>
      <c r="H217" s="21">
        <v>0</v>
      </c>
      <c r="I217" s="21">
        <v>97306.840000000011</v>
      </c>
      <c r="J217" s="21">
        <v>0</v>
      </c>
      <c r="K217" s="21">
        <v>93160</v>
      </c>
      <c r="L217" s="21">
        <v>35575.81</v>
      </c>
      <c r="M217" s="21">
        <v>1749.28</v>
      </c>
      <c r="N217" s="21">
        <v>0</v>
      </c>
      <c r="O217" s="21">
        <v>10165.69</v>
      </c>
      <c r="P217" s="21">
        <v>46176.630000000012</v>
      </c>
      <c r="Q217" s="21">
        <v>1231.3699999999999</v>
      </c>
      <c r="R217" s="21">
        <v>1754.52</v>
      </c>
      <c r="S217" s="21">
        <v>19834.170000000002</v>
      </c>
      <c r="T217" s="3">
        <v>0</v>
      </c>
      <c r="U217" s="3">
        <v>0</v>
      </c>
      <c r="V217" s="3">
        <v>0</v>
      </c>
      <c r="W217" s="21">
        <v>70000</v>
      </c>
      <c r="X217" s="21">
        <v>0</v>
      </c>
      <c r="Y217" s="21">
        <v>67904</v>
      </c>
      <c r="Z217" s="21">
        <v>910651.14999999979</v>
      </c>
      <c r="AA217" s="21">
        <v>6919.2</v>
      </c>
      <c r="AB217">
        <v>440280.35999999981</v>
      </c>
      <c r="AC217">
        <v>64069.979999999996</v>
      </c>
      <c r="AD217">
        <v>84070.260000000038</v>
      </c>
      <c r="AE217">
        <v>587.67000000000007</v>
      </c>
      <c r="AF217">
        <v>65104.020000000026</v>
      </c>
      <c r="AG217">
        <v>8720.2499999999982</v>
      </c>
      <c r="AH217">
        <v>6780</v>
      </c>
      <c r="AI217">
        <v>11940.369999999999</v>
      </c>
      <c r="AJ217">
        <v>5167.41</v>
      </c>
      <c r="AK217">
        <v>24776.859999999997</v>
      </c>
      <c r="AL217">
        <v>7290.34</v>
      </c>
      <c r="AM217">
        <v>9509.1200000000008</v>
      </c>
      <c r="AN217">
        <v>9305.409999999998</v>
      </c>
      <c r="AO217">
        <v>30977.890000000003</v>
      </c>
      <c r="AP217">
        <v>16591.75</v>
      </c>
      <c r="AQ217">
        <v>2309.3900000000003</v>
      </c>
      <c r="AR217">
        <v>35540.35</v>
      </c>
      <c r="AS217">
        <v>3474.75</v>
      </c>
      <c r="AT217">
        <v>0</v>
      </c>
      <c r="AU217">
        <v>3371.57</v>
      </c>
      <c r="AV217">
        <v>0</v>
      </c>
      <c r="AW217">
        <v>-2930.8500000000013</v>
      </c>
      <c r="AX217">
        <v>0</v>
      </c>
      <c r="AY217">
        <v>3865</v>
      </c>
      <c r="AZ217">
        <v>0</v>
      </c>
      <c r="BA217">
        <v>13576.289999999995</v>
      </c>
      <c r="BB217">
        <v>9355.75</v>
      </c>
      <c r="BC217" s="21">
        <v>5933.34</v>
      </c>
      <c r="BD217" s="21">
        <v>123434.76</v>
      </c>
      <c r="BE217" s="21">
        <v>2350</v>
      </c>
      <c r="BF217" s="21">
        <v>13774.67</v>
      </c>
      <c r="BG217" s="21">
        <v>32599.879999999994</v>
      </c>
      <c r="BH217" s="21">
        <v>0</v>
      </c>
      <c r="BI217" s="21">
        <v>0</v>
      </c>
      <c r="BJ217" s="21">
        <v>0</v>
      </c>
      <c r="BK217" s="21">
        <v>50108.75</v>
      </c>
      <c r="BL217" s="21">
        <v>0</v>
      </c>
      <c r="BM217" s="3">
        <v>7552.75</v>
      </c>
      <c r="BN217" s="21">
        <v>0</v>
      </c>
      <c r="BO217" s="21">
        <v>0</v>
      </c>
      <c r="BP217" s="21">
        <v>1</v>
      </c>
      <c r="BQ217" s="21">
        <v>0</v>
      </c>
      <c r="BR217" s="3">
        <v>0</v>
      </c>
      <c r="BS217" s="3">
        <v>0</v>
      </c>
      <c r="BT217" s="3">
        <v>0</v>
      </c>
      <c r="BU217" s="3">
        <v>0</v>
      </c>
      <c r="BV217" s="3">
        <v>0</v>
      </c>
      <c r="BW217" s="3">
        <v>22329.620000000003</v>
      </c>
      <c r="BX217" s="20">
        <v>0</v>
      </c>
      <c r="BY217" s="20">
        <v>0</v>
      </c>
      <c r="BZ217" s="20">
        <v>164284.00999999998</v>
      </c>
      <c r="CA217" s="20">
        <v>20317.95</v>
      </c>
      <c r="CB217" s="20">
        <v>0</v>
      </c>
      <c r="CC217" s="20">
        <v>-82672.889999999985</v>
      </c>
      <c r="CD217" s="20">
        <v>0</v>
      </c>
    </row>
    <row r="218" spans="1:82" s="20" customFormat="1" ht="14.4" x14ac:dyDescent="0.3">
      <c r="A218" s="27">
        <v>3110</v>
      </c>
      <c r="B218" s="2" t="str">
        <f>_xlfn.XLOOKUP(A218,'Schools lookup'!A:A,'Schools lookup'!B:B)</f>
        <v>CIP3110</v>
      </c>
      <c r="C218" s="2" t="str">
        <f>_xlfn.XLOOKUP(A218,'Schools lookup'!A:A,'Schools lookup'!C:C)</f>
        <v>St Andrew's CofE Junior School</v>
      </c>
      <c r="D218" s="21">
        <v>225035.33999999997</v>
      </c>
      <c r="E218" s="21">
        <v>55272.509999999995</v>
      </c>
      <c r="F218" s="21">
        <v>22780.85</v>
      </c>
      <c r="G218" s="21">
        <v>1160582.4099999999</v>
      </c>
      <c r="H218" s="21">
        <v>0</v>
      </c>
      <c r="I218" s="21">
        <v>79829.009999999995</v>
      </c>
      <c r="J218" s="21">
        <v>0</v>
      </c>
      <c r="K218" s="21">
        <v>132643.85999999999</v>
      </c>
      <c r="L218" s="21">
        <v>33670.559999999998</v>
      </c>
      <c r="M218" s="21">
        <v>0</v>
      </c>
      <c r="N218" s="21">
        <v>0</v>
      </c>
      <c r="O218" s="21">
        <v>46976.689999999995</v>
      </c>
      <c r="P218" s="21">
        <v>29182.780000000002</v>
      </c>
      <c r="Q218" s="21">
        <v>7717.75</v>
      </c>
      <c r="R218" s="21">
        <v>0</v>
      </c>
      <c r="S218" s="21">
        <v>0</v>
      </c>
      <c r="T218" s="3">
        <v>0</v>
      </c>
      <c r="U218" s="3">
        <v>0</v>
      </c>
      <c r="V218" s="3">
        <v>0</v>
      </c>
      <c r="W218" s="21">
        <v>29113.45</v>
      </c>
      <c r="X218" s="21">
        <v>0</v>
      </c>
      <c r="Y218" s="21">
        <v>18148</v>
      </c>
      <c r="Z218" s="21">
        <v>705147.77</v>
      </c>
      <c r="AA218" s="21">
        <v>2851.8599999999997</v>
      </c>
      <c r="AB218">
        <v>290353.37000000005</v>
      </c>
      <c r="AC218">
        <v>31218.889999999989</v>
      </c>
      <c r="AD218">
        <v>79321.63999999997</v>
      </c>
      <c r="AE218">
        <v>0</v>
      </c>
      <c r="AF218">
        <v>34131.020000000011</v>
      </c>
      <c r="AG218">
        <v>7201.0300000000034</v>
      </c>
      <c r="AH218">
        <v>5052.8499999999995</v>
      </c>
      <c r="AI218">
        <v>15027.89</v>
      </c>
      <c r="AJ218">
        <v>4693.4400000000005</v>
      </c>
      <c r="AK218">
        <v>21429.800000000003</v>
      </c>
      <c r="AL218">
        <v>5462.7800000000007</v>
      </c>
      <c r="AM218">
        <v>4718.82</v>
      </c>
      <c r="AN218">
        <v>3886.71</v>
      </c>
      <c r="AO218">
        <v>9995.94</v>
      </c>
      <c r="AP218">
        <v>21457</v>
      </c>
      <c r="AQ218">
        <v>3999.7199999999989</v>
      </c>
      <c r="AR218">
        <v>82167.15999999996</v>
      </c>
      <c r="AS218">
        <v>6050</v>
      </c>
      <c r="AT218">
        <v>0</v>
      </c>
      <c r="AU218">
        <v>4433.32</v>
      </c>
      <c r="AV218">
        <v>0</v>
      </c>
      <c r="AW218">
        <v>76.400000000000006</v>
      </c>
      <c r="AX218">
        <v>0</v>
      </c>
      <c r="AY218">
        <v>3615.51</v>
      </c>
      <c r="AZ218">
        <v>0</v>
      </c>
      <c r="BA218">
        <v>2966.16</v>
      </c>
      <c r="BB218">
        <v>6396</v>
      </c>
      <c r="BC218" s="21">
        <v>13597.66</v>
      </c>
      <c r="BD218" s="21">
        <v>63150.279999999984</v>
      </c>
      <c r="BE218" s="21">
        <v>17855.620000000003</v>
      </c>
      <c r="BF218" s="21">
        <v>12152.24</v>
      </c>
      <c r="BG218" s="21">
        <v>25109.760000000002</v>
      </c>
      <c r="BH218" s="21">
        <v>0</v>
      </c>
      <c r="BI218" s="21">
        <v>0</v>
      </c>
      <c r="BJ218" s="21">
        <v>0</v>
      </c>
      <c r="BK218" s="21">
        <v>18439.140000000003</v>
      </c>
      <c r="BL218" s="21">
        <v>1343.27</v>
      </c>
      <c r="BM218" s="3">
        <v>6587.5</v>
      </c>
      <c r="BN218" s="21">
        <v>0</v>
      </c>
      <c r="BO218" s="21">
        <v>0</v>
      </c>
      <c r="BP218" s="21">
        <v>1</v>
      </c>
      <c r="BQ218" s="21">
        <v>0</v>
      </c>
      <c r="BR218" s="3">
        <v>10017.92</v>
      </c>
      <c r="BS218" s="3">
        <v>0</v>
      </c>
      <c r="BT218" s="3">
        <v>0</v>
      </c>
      <c r="BU218" s="3">
        <v>0</v>
      </c>
      <c r="BV218" s="3">
        <v>0</v>
      </c>
      <c r="BW218" s="3">
        <v>2199.79</v>
      </c>
      <c r="BX218" s="20">
        <v>0</v>
      </c>
      <c r="BY218" s="20">
        <v>0</v>
      </c>
      <c r="BZ218" s="20">
        <v>250265.76</v>
      </c>
      <c r="CA218" s="20">
        <v>17150.64</v>
      </c>
      <c r="CB218" s="20">
        <v>0</v>
      </c>
      <c r="CC218" s="20">
        <v>64603.549999999996</v>
      </c>
      <c r="CD218" s="20">
        <v>0</v>
      </c>
    </row>
    <row r="219" spans="1:82" s="20" customFormat="1" ht="14.4" x14ac:dyDescent="0.3">
      <c r="A219" s="27">
        <v>3156</v>
      </c>
      <c r="B219" s="2" t="str">
        <f>_xlfn.XLOOKUP(A219,'Schools lookup'!A:A,'Schools lookup'!B:B)</f>
        <v>CIP3156</v>
      </c>
      <c r="C219" s="2" t="str">
        <f>_xlfn.XLOOKUP(A219,'Schools lookup'!A:A,'Schools lookup'!C:C)</f>
        <v>Church Broughton CofE Primary School</v>
      </c>
      <c r="D219" s="21">
        <v>116829.55</v>
      </c>
      <c r="E219" s="21">
        <v>0</v>
      </c>
      <c r="F219" s="21">
        <v>-3104.01</v>
      </c>
      <c r="G219" s="21">
        <v>531712.07000000007</v>
      </c>
      <c r="H219" s="21">
        <v>0</v>
      </c>
      <c r="I219" s="21">
        <v>39751.75</v>
      </c>
      <c r="J219" s="21">
        <v>0</v>
      </c>
      <c r="K219" s="21">
        <v>15820</v>
      </c>
      <c r="L219" s="21">
        <v>13158.06</v>
      </c>
      <c r="M219" s="21">
        <v>0</v>
      </c>
      <c r="N219" s="21">
        <v>1618.3899999999999</v>
      </c>
      <c r="O219" s="21">
        <v>21535.07</v>
      </c>
      <c r="P219" s="21">
        <v>11550.750000000002</v>
      </c>
      <c r="Q219" s="21">
        <v>5635.39</v>
      </c>
      <c r="R219" s="21">
        <v>0</v>
      </c>
      <c r="S219" s="21">
        <v>6777.1399999999994</v>
      </c>
      <c r="T219" s="3">
        <v>0</v>
      </c>
      <c r="U219" s="3">
        <v>0</v>
      </c>
      <c r="V219" s="3">
        <v>0</v>
      </c>
      <c r="W219" s="21">
        <v>0</v>
      </c>
      <c r="X219" s="21">
        <v>0</v>
      </c>
      <c r="Y219" s="21">
        <v>29290</v>
      </c>
      <c r="Z219" s="21">
        <v>283419.59999999998</v>
      </c>
      <c r="AA219" s="21">
        <v>25586.309999999998</v>
      </c>
      <c r="AB219">
        <v>122374.81999999996</v>
      </c>
      <c r="AC219">
        <v>0</v>
      </c>
      <c r="AD219">
        <v>41446.160000000003</v>
      </c>
      <c r="AE219">
        <v>0</v>
      </c>
      <c r="AF219">
        <v>14237.830000000002</v>
      </c>
      <c r="AG219">
        <v>2432.63</v>
      </c>
      <c r="AH219">
        <v>1068.4000000000001</v>
      </c>
      <c r="AI219">
        <v>5518.69</v>
      </c>
      <c r="AJ219">
        <v>546.51</v>
      </c>
      <c r="AK219">
        <v>10681.76</v>
      </c>
      <c r="AL219">
        <v>2652.6000000000004</v>
      </c>
      <c r="AM219">
        <v>29549.829999999994</v>
      </c>
      <c r="AN219">
        <v>1869.15</v>
      </c>
      <c r="AO219">
        <v>10301.83</v>
      </c>
      <c r="AP219">
        <v>8108.75</v>
      </c>
      <c r="AQ219">
        <v>1855.9099999999999</v>
      </c>
      <c r="AR219">
        <v>13765.739999999994</v>
      </c>
      <c r="AS219">
        <v>0</v>
      </c>
      <c r="AT219">
        <v>0</v>
      </c>
      <c r="AU219">
        <v>3182.84</v>
      </c>
      <c r="AV219">
        <v>0</v>
      </c>
      <c r="AW219">
        <v>2338.98</v>
      </c>
      <c r="AX219">
        <v>0</v>
      </c>
      <c r="AY219">
        <v>50.88</v>
      </c>
      <c r="AZ219">
        <v>0</v>
      </c>
      <c r="BA219">
        <v>14068.809999999979</v>
      </c>
      <c r="BB219">
        <v>2244.75</v>
      </c>
      <c r="BC219" s="21">
        <v>4676.51</v>
      </c>
      <c r="BD219" s="21">
        <v>38335.810000000005</v>
      </c>
      <c r="BE219" s="21">
        <v>7158.6000000000013</v>
      </c>
      <c r="BF219" s="21">
        <v>36708.639999999992</v>
      </c>
      <c r="BG219" s="21">
        <v>13078.94</v>
      </c>
      <c r="BH219" s="21">
        <v>0</v>
      </c>
      <c r="BI219" s="21">
        <v>0</v>
      </c>
      <c r="BJ219" s="21">
        <v>0</v>
      </c>
      <c r="BK219" s="21">
        <v>0</v>
      </c>
      <c r="BL219" s="21">
        <v>0</v>
      </c>
      <c r="BM219" s="3">
        <v>4843.75</v>
      </c>
      <c r="BN219" s="21">
        <v>0</v>
      </c>
      <c r="BO219" s="21">
        <v>0</v>
      </c>
      <c r="BP219" s="21">
        <v>1</v>
      </c>
      <c r="BQ219" s="21">
        <v>0</v>
      </c>
      <c r="BR219" s="3">
        <v>1953.95</v>
      </c>
      <c r="BS219" s="3">
        <v>0</v>
      </c>
      <c r="BT219" s="3">
        <v>0</v>
      </c>
      <c r="BU219" s="3">
        <v>0</v>
      </c>
      <c r="BV219" s="3">
        <v>0</v>
      </c>
      <c r="BW219" s="3">
        <v>163.92</v>
      </c>
      <c r="BX219" s="20">
        <v>0</v>
      </c>
      <c r="BY219" s="20">
        <v>0</v>
      </c>
      <c r="BZ219" s="20">
        <v>96416.89</v>
      </c>
      <c r="CA219" s="20">
        <v>0</v>
      </c>
      <c r="CB219" s="20">
        <v>-378.13</v>
      </c>
      <c r="CC219" s="20">
        <v>0</v>
      </c>
      <c r="CD219" s="20">
        <v>0</v>
      </c>
    </row>
    <row r="220" spans="1:82" s="20" customFormat="1" ht="14.4" x14ac:dyDescent="0.3">
      <c r="A220" s="27">
        <v>3157</v>
      </c>
      <c r="B220" s="2" t="str">
        <f>_xlfn.XLOOKUP(A220,'Schools lookup'!A:A,'Schools lookup'!B:B)</f>
        <v>CIP3157</v>
      </c>
      <c r="C220" s="2" t="str">
        <f>_xlfn.XLOOKUP(A220,'Schools lookup'!A:A,'Schools lookup'!C:C)</f>
        <v>Taxal and Fernilee CofE Primary School</v>
      </c>
      <c r="D220" s="21">
        <v>122066.26</v>
      </c>
      <c r="E220" s="21">
        <v>0</v>
      </c>
      <c r="F220" s="21">
        <v>12690.85</v>
      </c>
      <c r="G220" s="21">
        <v>1003928.6</v>
      </c>
      <c r="H220" s="21">
        <v>0</v>
      </c>
      <c r="I220" s="21">
        <v>58302.270000000004</v>
      </c>
      <c r="J220" s="21">
        <v>0</v>
      </c>
      <c r="K220" s="21">
        <v>65510</v>
      </c>
      <c r="L220" s="21">
        <v>25187.79</v>
      </c>
      <c r="M220" s="21">
        <v>0</v>
      </c>
      <c r="N220" s="21">
        <v>2442.1400000000003</v>
      </c>
      <c r="O220" s="21">
        <v>27193.360000000008</v>
      </c>
      <c r="P220" s="21">
        <v>13760.830000000002</v>
      </c>
      <c r="Q220" s="21">
        <v>1872.45</v>
      </c>
      <c r="R220" s="21">
        <v>0</v>
      </c>
      <c r="S220" s="21">
        <v>0</v>
      </c>
      <c r="T220" s="3">
        <v>0</v>
      </c>
      <c r="U220" s="3">
        <v>0</v>
      </c>
      <c r="V220" s="3">
        <v>0</v>
      </c>
      <c r="W220" s="21">
        <v>0</v>
      </c>
      <c r="X220" s="21">
        <v>0</v>
      </c>
      <c r="Y220" s="21">
        <v>50962</v>
      </c>
      <c r="Z220" s="21">
        <v>620855.80000000016</v>
      </c>
      <c r="AA220" s="21">
        <v>16208.809999999998</v>
      </c>
      <c r="AB220">
        <v>273995.30999999988</v>
      </c>
      <c r="AC220">
        <v>43746.029999999992</v>
      </c>
      <c r="AD220">
        <v>49661.450000000012</v>
      </c>
      <c r="AE220">
        <v>0</v>
      </c>
      <c r="AF220">
        <v>10726.630000000003</v>
      </c>
      <c r="AG220">
        <v>7936.7599999999993</v>
      </c>
      <c r="AH220">
        <v>7319</v>
      </c>
      <c r="AI220">
        <v>11240.91</v>
      </c>
      <c r="AJ220">
        <v>2891.81</v>
      </c>
      <c r="AK220">
        <v>11928.539999999999</v>
      </c>
      <c r="AL220">
        <v>3318.38</v>
      </c>
      <c r="AM220">
        <v>2835.0099999999998</v>
      </c>
      <c r="AN220">
        <v>4948.6299999999992</v>
      </c>
      <c r="AO220">
        <v>22469.08</v>
      </c>
      <c r="AP220">
        <v>18088.75</v>
      </c>
      <c r="AQ220">
        <v>1892.5299999999993</v>
      </c>
      <c r="AR220">
        <v>37541.259999999995</v>
      </c>
      <c r="AS220">
        <v>2577</v>
      </c>
      <c r="AT220">
        <v>0</v>
      </c>
      <c r="AU220">
        <v>13681.88</v>
      </c>
      <c r="AV220">
        <v>0</v>
      </c>
      <c r="AW220">
        <v>920</v>
      </c>
      <c r="AX220">
        <v>8224.44</v>
      </c>
      <c r="AY220">
        <v>0</v>
      </c>
      <c r="AZ220">
        <v>0</v>
      </c>
      <c r="BA220">
        <v>4311.6200000000008</v>
      </c>
      <c r="BB220">
        <v>6273</v>
      </c>
      <c r="BC220" s="21">
        <v>11383.95</v>
      </c>
      <c r="BD220" s="21">
        <v>67000.200000000012</v>
      </c>
      <c r="BE220" s="21">
        <v>5933.8200000000006</v>
      </c>
      <c r="BF220" s="21">
        <v>37485.599999999999</v>
      </c>
      <c r="BG220" s="21">
        <v>22286.01</v>
      </c>
      <c r="BH220" s="21">
        <v>0</v>
      </c>
      <c r="BI220" s="21">
        <v>0</v>
      </c>
      <c r="BJ220" s="21">
        <v>0</v>
      </c>
      <c r="BK220" s="21">
        <v>0</v>
      </c>
      <c r="BL220" s="21">
        <v>0</v>
      </c>
      <c r="BM220" s="3">
        <v>6430</v>
      </c>
      <c r="BN220" s="21">
        <v>0</v>
      </c>
      <c r="BO220" s="21">
        <v>0</v>
      </c>
      <c r="BP220" s="21">
        <v>1</v>
      </c>
      <c r="BQ220" s="21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1840</v>
      </c>
      <c r="BX220" s="20">
        <v>0</v>
      </c>
      <c r="BY220" s="20">
        <v>0</v>
      </c>
      <c r="BZ220" s="20">
        <v>43543.49</v>
      </c>
      <c r="CA220" s="20">
        <v>17280.849999999999</v>
      </c>
      <c r="CB220" s="20">
        <v>0</v>
      </c>
      <c r="CC220" s="20">
        <v>0</v>
      </c>
      <c r="CD220" s="20">
        <v>0</v>
      </c>
    </row>
    <row r="221" spans="1:82" s="20" customFormat="1" ht="14.4" x14ac:dyDescent="0.3">
      <c r="A221" s="27">
        <v>3161</v>
      </c>
      <c r="B221" s="2" t="str">
        <f>_xlfn.XLOOKUP(A221,'Schools lookup'!A:A,'Schools lookup'!B:B)</f>
        <v>CIP3161</v>
      </c>
      <c r="C221" s="2" t="str">
        <f>_xlfn.XLOOKUP(A221,'Schools lookup'!A:A,'Schools lookup'!C:C)</f>
        <v>St John's CofE Primary School</v>
      </c>
      <c r="D221" s="21">
        <v>410251.57999999996</v>
      </c>
      <c r="E221" s="21">
        <v>-3062.22</v>
      </c>
      <c r="F221" s="21">
        <v>43169.53</v>
      </c>
      <c r="G221" s="21">
        <v>1992658.53</v>
      </c>
      <c r="H221" s="21">
        <v>0</v>
      </c>
      <c r="I221" s="21">
        <v>137889.07</v>
      </c>
      <c r="J221" s="21">
        <v>0</v>
      </c>
      <c r="K221" s="21">
        <v>109058.68000000001</v>
      </c>
      <c r="L221" s="21">
        <v>44492.81</v>
      </c>
      <c r="M221" s="21">
        <v>0</v>
      </c>
      <c r="N221" s="21">
        <v>0</v>
      </c>
      <c r="O221" s="21">
        <v>37425.729999999996</v>
      </c>
      <c r="P221" s="21">
        <v>34734.720000000001</v>
      </c>
      <c r="Q221" s="21">
        <v>5535.7000000000007</v>
      </c>
      <c r="R221" s="21">
        <v>6245.19</v>
      </c>
      <c r="S221" s="21">
        <v>21290.15</v>
      </c>
      <c r="T221" s="3">
        <v>0</v>
      </c>
      <c r="U221" s="3">
        <v>0</v>
      </c>
      <c r="V221" s="3">
        <v>0</v>
      </c>
      <c r="W221" s="21">
        <v>0</v>
      </c>
      <c r="X221" s="21">
        <v>0</v>
      </c>
      <c r="Y221" s="21">
        <v>78093</v>
      </c>
      <c r="Z221" s="21">
        <v>1253661.3600000006</v>
      </c>
      <c r="AA221" s="21">
        <v>18531.259999999995</v>
      </c>
      <c r="AB221">
        <v>420877.67</v>
      </c>
      <c r="AC221">
        <v>0</v>
      </c>
      <c r="AD221">
        <v>102802.78000000001</v>
      </c>
      <c r="AE221">
        <v>0</v>
      </c>
      <c r="AF221">
        <v>50280.939999999988</v>
      </c>
      <c r="AG221">
        <v>9020.81</v>
      </c>
      <c r="AH221">
        <v>3406.0099999999998</v>
      </c>
      <c r="AI221">
        <v>21564.83</v>
      </c>
      <c r="AJ221">
        <v>9680.4700000000012</v>
      </c>
      <c r="AK221">
        <v>41596.520000000004</v>
      </c>
      <c r="AL221">
        <v>4407.1999999999989</v>
      </c>
      <c r="AM221">
        <v>86740.52</v>
      </c>
      <c r="AN221">
        <v>5670.74</v>
      </c>
      <c r="AO221">
        <v>32562.229999999996</v>
      </c>
      <c r="AP221">
        <v>40404</v>
      </c>
      <c r="AQ221">
        <v>3719.0599999999995</v>
      </c>
      <c r="AR221">
        <v>102344.66000000009</v>
      </c>
      <c r="AS221">
        <v>3950</v>
      </c>
      <c r="AT221">
        <v>0</v>
      </c>
      <c r="AU221">
        <v>8162.82</v>
      </c>
      <c r="AV221">
        <v>0</v>
      </c>
      <c r="AW221">
        <v>1926.5400000000009</v>
      </c>
      <c r="AX221">
        <v>0</v>
      </c>
      <c r="AY221">
        <v>18106</v>
      </c>
      <c r="AZ221">
        <v>0</v>
      </c>
      <c r="BA221">
        <v>6640.4900000000007</v>
      </c>
      <c r="BB221">
        <v>11631.25</v>
      </c>
      <c r="BC221" s="21">
        <v>6992.67</v>
      </c>
      <c r="BD221" s="21">
        <v>120749.72999999994</v>
      </c>
      <c r="BE221" s="21">
        <v>19251.169999999984</v>
      </c>
      <c r="BF221" s="21">
        <v>25362.309999999998</v>
      </c>
      <c r="BG221" s="21">
        <v>31859.68</v>
      </c>
      <c r="BH221" s="21">
        <v>0</v>
      </c>
      <c r="BI221" s="21">
        <v>0</v>
      </c>
      <c r="BJ221" s="21">
        <v>0</v>
      </c>
      <c r="BK221" s="21">
        <v>0</v>
      </c>
      <c r="BL221" s="21">
        <v>0</v>
      </c>
      <c r="BM221" s="3">
        <v>8686.75</v>
      </c>
      <c r="BN221" s="21">
        <v>0</v>
      </c>
      <c r="BO221" s="21">
        <v>0</v>
      </c>
      <c r="BP221" s="21">
        <v>1</v>
      </c>
      <c r="BQ221" s="21">
        <v>0</v>
      </c>
      <c r="BR221" s="3">
        <v>7248.5100000000011</v>
      </c>
      <c r="BS221" s="3">
        <v>0</v>
      </c>
      <c r="BT221" s="3">
        <v>0</v>
      </c>
      <c r="BU221" s="3">
        <v>0</v>
      </c>
      <c r="BV221" s="3">
        <v>0</v>
      </c>
      <c r="BW221" s="3">
        <v>5593.35</v>
      </c>
      <c r="BX221" s="20">
        <v>0</v>
      </c>
      <c r="BY221" s="20">
        <v>0</v>
      </c>
      <c r="BZ221" s="20">
        <v>415771.43999999994</v>
      </c>
      <c r="CA221" s="20">
        <v>39014.42</v>
      </c>
      <c r="CB221" s="20">
        <v>0</v>
      </c>
      <c r="CC221" s="20">
        <v>-3062.22</v>
      </c>
      <c r="CD221" s="20">
        <v>0</v>
      </c>
    </row>
    <row r="222" spans="1:82" s="20" customFormat="1" ht="14.4" x14ac:dyDescent="0.3">
      <c r="A222" s="27">
        <v>3162</v>
      </c>
      <c r="B222" s="2" t="str">
        <f>_xlfn.XLOOKUP(A222,'Schools lookup'!A:A,'Schools lookup'!B:B)</f>
        <v>CIP3162</v>
      </c>
      <c r="C222" s="2" t="str">
        <f>_xlfn.XLOOKUP(A222,'Schools lookup'!A:A,'Schools lookup'!C:C)</f>
        <v>Calow CofE VC Primary School</v>
      </c>
      <c r="D222" s="21">
        <v>-80382.86</v>
      </c>
      <c r="E222" s="21">
        <v>47696.88</v>
      </c>
      <c r="F222" s="21">
        <v>7785.61</v>
      </c>
      <c r="G222" s="21">
        <v>989660.22</v>
      </c>
      <c r="H222" s="21">
        <v>0</v>
      </c>
      <c r="I222" s="21">
        <v>80543.000000000015</v>
      </c>
      <c r="J222" s="21">
        <v>0</v>
      </c>
      <c r="K222" s="21">
        <v>91037.6</v>
      </c>
      <c r="L222" s="21">
        <v>25171.71</v>
      </c>
      <c r="M222" s="21">
        <v>0</v>
      </c>
      <c r="N222" s="21">
        <v>0</v>
      </c>
      <c r="O222" s="21">
        <v>22732.519999999993</v>
      </c>
      <c r="P222" s="21">
        <v>18521.189999999999</v>
      </c>
      <c r="Q222" s="21">
        <v>22010.959999999999</v>
      </c>
      <c r="R222" s="21">
        <v>0</v>
      </c>
      <c r="S222" s="21">
        <v>8445.85</v>
      </c>
      <c r="T222" s="3">
        <v>0</v>
      </c>
      <c r="U222" s="3">
        <v>0</v>
      </c>
      <c r="V222" s="3">
        <v>0</v>
      </c>
      <c r="W222" s="21">
        <v>14158</v>
      </c>
      <c r="X222" s="21">
        <v>0</v>
      </c>
      <c r="Y222" s="21">
        <v>34550</v>
      </c>
      <c r="Z222" s="21">
        <v>609116.68999999994</v>
      </c>
      <c r="AA222" s="21">
        <v>1964.89</v>
      </c>
      <c r="AB222">
        <v>202603.72999999998</v>
      </c>
      <c r="AC222">
        <v>49832.67</v>
      </c>
      <c r="AD222">
        <v>76873.81</v>
      </c>
      <c r="AE222">
        <v>510.53</v>
      </c>
      <c r="AF222">
        <v>25373.02</v>
      </c>
      <c r="AG222">
        <v>4734.2</v>
      </c>
      <c r="AH222">
        <v>2790</v>
      </c>
      <c r="AI222">
        <v>12289.240000000002</v>
      </c>
      <c r="AJ222">
        <v>1160.4100000000001</v>
      </c>
      <c r="AK222">
        <v>16873.169999999998</v>
      </c>
      <c r="AL222">
        <v>6105</v>
      </c>
      <c r="AM222">
        <v>4041.78</v>
      </c>
      <c r="AN222">
        <v>3849.73</v>
      </c>
      <c r="AO222">
        <v>20510.620000000006</v>
      </c>
      <c r="AP222">
        <v>16716.5</v>
      </c>
      <c r="AQ222">
        <v>2565.7999999999988</v>
      </c>
      <c r="AR222">
        <v>41222.430000000037</v>
      </c>
      <c r="AS222">
        <v>2630.7599999999993</v>
      </c>
      <c r="AT222">
        <v>0</v>
      </c>
      <c r="AU222">
        <v>8812.869999999999</v>
      </c>
      <c r="AV222">
        <v>0</v>
      </c>
      <c r="AW222">
        <v>591.16999999999996</v>
      </c>
      <c r="AX222">
        <v>0</v>
      </c>
      <c r="AY222">
        <v>0</v>
      </c>
      <c r="AZ222">
        <v>0</v>
      </c>
      <c r="BA222">
        <v>2582.240000000003</v>
      </c>
      <c r="BB222">
        <v>4766.25</v>
      </c>
      <c r="BC222" s="21">
        <v>7286.04</v>
      </c>
      <c r="BD222" s="21">
        <v>70449.42</v>
      </c>
      <c r="BE222" s="21">
        <v>24214.949999999997</v>
      </c>
      <c r="BF222" s="21">
        <v>5856.67</v>
      </c>
      <c r="BG222" s="21">
        <v>27339.64</v>
      </c>
      <c r="BH222" s="21">
        <v>0</v>
      </c>
      <c r="BI222" s="21">
        <v>0</v>
      </c>
      <c r="BJ222" s="21">
        <v>0</v>
      </c>
      <c r="BK222" s="21">
        <v>0</v>
      </c>
      <c r="BL222" s="21">
        <v>1680</v>
      </c>
      <c r="BM222" s="3">
        <v>5853.55</v>
      </c>
      <c r="BN222" s="21">
        <v>0</v>
      </c>
      <c r="BO222" s="21">
        <v>0</v>
      </c>
      <c r="BP222" s="21">
        <v>1</v>
      </c>
      <c r="BQ222" s="21">
        <v>0</v>
      </c>
      <c r="BR222" s="3">
        <v>5700</v>
      </c>
      <c r="BS222" s="3">
        <v>0</v>
      </c>
      <c r="BT222" s="3">
        <v>0</v>
      </c>
      <c r="BU222" s="3">
        <v>0</v>
      </c>
      <c r="BV222" s="3">
        <v>0</v>
      </c>
      <c r="BW222" s="3">
        <v>6192.7</v>
      </c>
      <c r="BX222" s="20">
        <v>0</v>
      </c>
      <c r="BY222" s="20">
        <v>0</v>
      </c>
      <c r="BZ222" s="20">
        <v>-41374.039999999994</v>
      </c>
      <c r="CA222" s="20">
        <v>1746.46</v>
      </c>
      <c r="CB222" s="20">
        <v>0</v>
      </c>
      <c r="CC222" s="20">
        <v>60174.879999999997</v>
      </c>
      <c r="CD222" s="20">
        <v>0</v>
      </c>
    </row>
    <row r="223" spans="1:82" s="20" customFormat="1" ht="14.4" x14ac:dyDescent="0.3">
      <c r="A223" s="27">
        <v>3163</v>
      </c>
      <c r="B223" s="2" t="str">
        <f>_xlfn.XLOOKUP(A223,'Schools lookup'!A:A,'Schools lookup'!B:B)</f>
        <v>CIP3163</v>
      </c>
      <c r="C223" s="2" t="str">
        <f>_xlfn.XLOOKUP(A223,'Schools lookup'!A:A,'Schools lookup'!C:C)</f>
        <v>Charlesworth Voluntary Controlled Primary School</v>
      </c>
      <c r="D223" s="21">
        <v>-17381.600000000002</v>
      </c>
      <c r="E223" s="21">
        <v>21058.15</v>
      </c>
      <c r="F223" s="21">
        <v>15770.47</v>
      </c>
      <c r="G223" s="21">
        <v>682482.68</v>
      </c>
      <c r="H223" s="21">
        <v>0</v>
      </c>
      <c r="I223" s="21">
        <v>30063</v>
      </c>
      <c r="J223" s="21">
        <v>0</v>
      </c>
      <c r="K223" s="21">
        <v>31390</v>
      </c>
      <c r="L223" s="21">
        <v>14565.880000000001</v>
      </c>
      <c r="M223" s="21">
        <v>0</v>
      </c>
      <c r="N223" s="21">
        <v>0</v>
      </c>
      <c r="O223" s="21">
        <v>7491.119999999999</v>
      </c>
      <c r="P223" s="21">
        <v>7500.3700000000008</v>
      </c>
      <c r="Q223" s="21">
        <v>2629.9</v>
      </c>
      <c r="R223" s="21">
        <v>0</v>
      </c>
      <c r="S223" s="21">
        <v>8247.5</v>
      </c>
      <c r="T223" s="3">
        <v>0</v>
      </c>
      <c r="U223" s="3">
        <v>0</v>
      </c>
      <c r="V223" s="3">
        <v>0</v>
      </c>
      <c r="W223" s="21">
        <v>30901.599999999999</v>
      </c>
      <c r="X223" s="21">
        <v>0</v>
      </c>
      <c r="Y223" s="21">
        <v>38059</v>
      </c>
      <c r="Z223" s="21">
        <v>325856.23000000004</v>
      </c>
      <c r="AA223" s="21">
        <v>1719.9000000000003</v>
      </c>
      <c r="AB223">
        <v>200524.51000000004</v>
      </c>
      <c r="AC223">
        <v>0</v>
      </c>
      <c r="AD223">
        <v>26747.790000000005</v>
      </c>
      <c r="AE223">
        <v>0</v>
      </c>
      <c r="AF223">
        <v>362.26</v>
      </c>
      <c r="AG223">
        <v>2655.91</v>
      </c>
      <c r="AH223">
        <v>238.8</v>
      </c>
      <c r="AI223">
        <v>8715.8700000000008</v>
      </c>
      <c r="AJ223">
        <v>1751.72</v>
      </c>
      <c r="AK223">
        <v>5451.41</v>
      </c>
      <c r="AL223">
        <v>3101.25</v>
      </c>
      <c r="AM223">
        <v>29355.710000000003</v>
      </c>
      <c r="AN223">
        <v>3474.7799999999993</v>
      </c>
      <c r="AO223">
        <v>18398.680000000004</v>
      </c>
      <c r="AP223">
        <v>10028.4</v>
      </c>
      <c r="AQ223">
        <v>12961.829999999998</v>
      </c>
      <c r="AR223">
        <v>23487.82</v>
      </c>
      <c r="AS223">
        <v>0</v>
      </c>
      <c r="AT223">
        <v>0</v>
      </c>
      <c r="AU223">
        <v>5158.96</v>
      </c>
      <c r="AV223">
        <v>0</v>
      </c>
      <c r="AW223">
        <v>0</v>
      </c>
      <c r="AX223">
        <v>0</v>
      </c>
      <c r="AY223">
        <v>11064.650000000001</v>
      </c>
      <c r="AZ223">
        <v>0</v>
      </c>
      <c r="BA223">
        <v>10074.4</v>
      </c>
      <c r="BB223">
        <v>3379.75</v>
      </c>
      <c r="BC223" s="21">
        <v>6613.83</v>
      </c>
      <c r="BD223" s="21">
        <v>49123.030000000028</v>
      </c>
      <c r="BE223" s="21">
        <v>3883.5699999999997</v>
      </c>
      <c r="BF223" s="21">
        <v>8904.18</v>
      </c>
      <c r="BG223" s="21">
        <v>13315.81</v>
      </c>
      <c r="BH223" s="21">
        <v>0</v>
      </c>
      <c r="BI223" s="21">
        <v>0</v>
      </c>
      <c r="BJ223" s="21">
        <v>0</v>
      </c>
      <c r="BK223" s="21">
        <v>0</v>
      </c>
      <c r="BL223" s="21">
        <v>2979.55</v>
      </c>
      <c r="BM223" s="3">
        <v>5237.5</v>
      </c>
      <c r="BN223" s="21">
        <v>0</v>
      </c>
      <c r="BO223" s="21">
        <v>0</v>
      </c>
      <c r="BP223" s="21">
        <v>1</v>
      </c>
      <c r="BQ223" s="21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20">
        <v>0</v>
      </c>
      <c r="BY223" s="20">
        <v>0</v>
      </c>
      <c r="BZ223" s="20">
        <v>18696.800000000003</v>
      </c>
      <c r="CA223" s="20">
        <v>21007.97</v>
      </c>
      <c r="CB223" s="20">
        <v>0</v>
      </c>
      <c r="CC223" s="20">
        <v>48980.2</v>
      </c>
      <c r="CD223" s="20">
        <v>0</v>
      </c>
    </row>
    <row r="224" spans="1:82" s="20" customFormat="1" ht="14.4" x14ac:dyDescent="0.3">
      <c r="A224" s="27">
        <v>3164</v>
      </c>
      <c r="B224" s="2" t="str">
        <f>_xlfn.XLOOKUP(A224,'Schools lookup'!A:A,'Schools lookup'!B:B)</f>
        <v>CIP3164</v>
      </c>
      <c r="C224" s="2" t="str">
        <f>_xlfn.XLOOKUP(A224,'Schools lookup'!A:A,'Schools lookup'!C:C)</f>
        <v>Codnor Community Primary School Church of England Controlled</v>
      </c>
      <c r="D224" s="21">
        <v>157966.06</v>
      </c>
      <c r="E224" s="21">
        <v>0</v>
      </c>
      <c r="F224" s="21">
        <v>34323.22</v>
      </c>
      <c r="G224" s="21">
        <v>1410330.39</v>
      </c>
      <c r="H224" s="21">
        <v>0</v>
      </c>
      <c r="I224" s="21">
        <v>34984.93</v>
      </c>
      <c r="J224" s="21">
        <v>0</v>
      </c>
      <c r="K224" s="21">
        <v>114930</v>
      </c>
      <c r="L224" s="21">
        <v>35388.69</v>
      </c>
      <c r="M224" s="21">
        <v>0</v>
      </c>
      <c r="N224" s="21">
        <v>0</v>
      </c>
      <c r="O224" s="21">
        <v>33523.5</v>
      </c>
      <c r="P224" s="21">
        <v>13659.820000000002</v>
      </c>
      <c r="Q224" s="21">
        <v>9197.2200000000012</v>
      </c>
      <c r="R224" s="21">
        <v>0</v>
      </c>
      <c r="S224" s="21">
        <v>3870</v>
      </c>
      <c r="T224" s="3">
        <v>0</v>
      </c>
      <c r="U224" s="3">
        <v>0</v>
      </c>
      <c r="V224" s="3">
        <v>0</v>
      </c>
      <c r="W224" s="21">
        <v>0</v>
      </c>
      <c r="X224" s="21">
        <v>0</v>
      </c>
      <c r="Y224" s="21">
        <v>41915</v>
      </c>
      <c r="Z224" s="21">
        <v>714410.92000000016</v>
      </c>
      <c r="AA224" s="21">
        <v>1878.7299999999996</v>
      </c>
      <c r="AB224">
        <v>316620.29000000021</v>
      </c>
      <c r="AC224">
        <v>73505.78</v>
      </c>
      <c r="AD224">
        <v>83382.99000000002</v>
      </c>
      <c r="AE224">
        <v>0</v>
      </c>
      <c r="AF224">
        <v>59146.3</v>
      </c>
      <c r="AG224">
        <v>7005.7199999999984</v>
      </c>
      <c r="AH224">
        <v>4829</v>
      </c>
      <c r="AI224">
        <v>14577.5</v>
      </c>
      <c r="AJ224">
        <v>3957.05</v>
      </c>
      <c r="AK224">
        <v>34130.539999999994</v>
      </c>
      <c r="AL224">
        <v>3951.55</v>
      </c>
      <c r="AM224">
        <v>4923.8500000000004</v>
      </c>
      <c r="AN224">
        <v>7013.15</v>
      </c>
      <c r="AO224">
        <v>34185.360000000008</v>
      </c>
      <c r="AP224">
        <v>28392</v>
      </c>
      <c r="AQ224">
        <v>3926.829999999999</v>
      </c>
      <c r="AR224">
        <v>46099.630000000005</v>
      </c>
      <c r="AS224">
        <v>2713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250</v>
      </c>
      <c r="AZ224">
        <v>0</v>
      </c>
      <c r="BA224">
        <v>21254.360000000019</v>
      </c>
      <c r="BB224">
        <v>6957.75</v>
      </c>
      <c r="BC224" s="21">
        <v>7981.04</v>
      </c>
      <c r="BD224" s="21">
        <v>79461.660000000018</v>
      </c>
      <c r="BE224" s="21">
        <v>39581.32999999998</v>
      </c>
      <c r="BF224" s="21">
        <v>7107.92</v>
      </c>
      <c r="BG224" s="21">
        <v>21019.89</v>
      </c>
      <c r="BH224" s="21">
        <v>0</v>
      </c>
      <c r="BI224" s="21">
        <v>0</v>
      </c>
      <c r="BJ224" s="21">
        <v>0</v>
      </c>
      <c r="BK224" s="21">
        <v>11158.88</v>
      </c>
      <c r="BL224" s="21">
        <v>0</v>
      </c>
      <c r="BM224" s="3">
        <v>6809.35</v>
      </c>
      <c r="BN224" s="21">
        <v>0</v>
      </c>
      <c r="BO224" s="21">
        <v>0</v>
      </c>
      <c r="BP224" s="21">
        <v>1</v>
      </c>
      <c r="BQ224" s="21">
        <v>0</v>
      </c>
      <c r="BR224" s="3">
        <v>-1147.77</v>
      </c>
      <c r="BS224" s="3">
        <v>0</v>
      </c>
      <c r="BT224" s="3">
        <v>0</v>
      </c>
      <c r="BU224" s="3">
        <v>0</v>
      </c>
      <c r="BV224" s="3">
        <v>0</v>
      </c>
      <c r="BW224" s="3">
        <v>0</v>
      </c>
      <c r="BX224" s="20">
        <v>0</v>
      </c>
      <c r="BY224" s="20">
        <v>0</v>
      </c>
      <c r="BZ224" s="20">
        <v>227501.47</v>
      </c>
      <c r="CA224" s="20">
        <v>42280.34</v>
      </c>
      <c r="CB224" s="20">
        <v>0</v>
      </c>
      <c r="CC224" s="20">
        <v>-11158.88</v>
      </c>
      <c r="CD224" s="20">
        <v>0</v>
      </c>
    </row>
    <row r="225" spans="1:82" s="20" customFormat="1" ht="14.4" x14ac:dyDescent="0.3">
      <c r="A225" s="27">
        <v>3306</v>
      </c>
      <c r="B225" s="2" t="str">
        <f>_xlfn.XLOOKUP(A225,'Schools lookup'!A:A,'Schools lookup'!B:B)</f>
        <v>CIP3306</v>
      </c>
      <c r="C225" s="2" t="str">
        <f>_xlfn.XLOOKUP(A225,'Schools lookup'!A:A,'Schools lookup'!C:C)</f>
        <v>Carsington and Hopton Primary School</v>
      </c>
      <c r="D225" s="21">
        <v>14476.98</v>
      </c>
      <c r="E225" s="21">
        <v>6180</v>
      </c>
      <c r="F225" s="21">
        <v>0</v>
      </c>
      <c r="G225" s="21">
        <v>363976.79</v>
      </c>
      <c r="H225" s="21">
        <v>0</v>
      </c>
      <c r="I225" s="21">
        <v>22898.689999999995</v>
      </c>
      <c r="J225" s="21">
        <v>0</v>
      </c>
      <c r="K225" s="21">
        <v>8880</v>
      </c>
      <c r="L225" s="21">
        <v>6848.63</v>
      </c>
      <c r="M225" s="21">
        <v>0</v>
      </c>
      <c r="N225" s="21">
        <v>0</v>
      </c>
      <c r="O225" s="21">
        <v>8153.29</v>
      </c>
      <c r="P225" s="21">
        <v>3596.4</v>
      </c>
      <c r="Q225" s="21">
        <v>1592.73</v>
      </c>
      <c r="R225" s="21">
        <v>0</v>
      </c>
      <c r="S225" s="21">
        <v>3510</v>
      </c>
      <c r="T225" s="3">
        <v>0</v>
      </c>
      <c r="U225" s="3">
        <v>0</v>
      </c>
      <c r="V225" s="3">
        <v>0</v>
      </c>
      <c r="W225" s="21">
        <v>6309</v>
      </c>
      <c r="X225" s="21">
        <v>0</v>
      </c>
      <c r="Y225" s="21">
        <v>22131</v>
      </c>
      <c r="Z225" s="21">
        <v>167538.89999999997</v>
      </c>
      <c r="AA225" s="21">
        <v>5061.33</v>
      </c>
      <c r="AB225">
        <v>74912.029999999984</v>
      </c>
      <c r="AC225">
        <v>0</v>
      </c>
      <c r="AD225">
        <v>18634.77</v>
      </c>
      <c r="AE225">
        <v>0</v>
      </c>
      <c r="AF225">
        <v>34.35</v>
      </c>
      <c r="AG225">
        <v>200.82</v>
      </c>
      <c r="AH225">
        <v>6509.66</v>
      </c>
      <c r="AI225">
        <v>3624.39</v>
      </c>
      <c r="AJ225">
        <v>775.38</v>
      </c>
      <c r="AK225">
        <v>5631.5700000000015</v>
      </c>
      <c r="AL225">
        <v>992.9</v>
      </c>
      <c r="AM225">
        <v>8953.23</v>
      </c>
      <c r="AN225">
        <v>376.7</v>
      </c>
      <c r="AO225">
        <v>7661.32</v>
      </c>
      <c r="AP225">
        <v>829.92</v>
      </c>
      <c r="AQ225">
        <v>1138</v>
      </c>
      <c r="AR225">
        <v>40469.230000000003</v>
      </c>
      <c r="AS225">
        <v>2170</v>
      </c>
      <c r="AT225" s="22">
        <v>0</v>
      </c>
      <c r="AU225">
        <v>2034.1</v>
      </c>
      <c r="AV225">
        <v>0</v>
      </c>
      <c r="AW225">
        <v>191.99</v>
      </c>
      <c r="AX225">
        <v>0</v>
      </c>
      <c r="AY225">
        <v>87.87</v>
      </c>
      <c r="AZ225">
        <v>0</v>
      </c>
      <c r="BA225">
        <v>1838.0899999999976</v>
      </c>
      <c r="BB225">
        <v>1168.5</v>
      </c>
      <c r="BC225" s="21">
        <v>55036.380000000005</v>
      </c>
      <c r="BD225" s="21">
        <v>25897.15</v>
      </c>
      <c r="BE225" s="21">
        <v>0</v>
      </c>
      <c r="BF225" s="21">
        <v>6896.67</v>
      </c>
      <c r="BG225" s="21">
        <v>9811.09</v>
      </c>
      <c r="BH225" s="21">
        <v>0</v>
      </c>
      <c r="BI225" s="21">
        <v>0</v>
      </c>
      <c r="BJ225" s="21">
        <v>0</v>
      </c>
      <c r="BK225" s="21">
        <v>0</v>
      </c>
      <c r="BL225" s="21">
        <v>0</v>
      </c>
      <c r="BM225" s="3">
        <v>16202.21</v>
      </c>
      <c r="BN225" s="21">
        <v>0</v>
      </c>
      <c r="BO225" s="21">
        <v>0</v>
      </c>
      <c r="BP225" s="21">
        <v>1</v>
      </c>
      <c r="BQ225" s="21">
        <v>0</v>
      </c>
      <c r="BR225" s="3">
        <v>4668.3</v>
      </c>
      <c r="BS225" s="3">
        <v>0</v>
      </c>
      <c r="BT225" s="3">
        <v>0</v>
      </c>
      <c r="BU225" s="3">
        <v>0</v>
      </c>
      <c r="BV225" s="3">
        <v>0</v>
      </c>
      <c r="BW225" s="3">
        <v>3208.82</v>
      </c>
      <c r="BX225" s="20">
        <v>0</v>
      </c>
      <c r="BY225" s="20">
        <v>0</v>
      </c>
      <c r="BZ225" s="20">
        <v>7588.1699999999983</v>
      </c>
      <c r="CA225" s="20">
        <v>8325.09</v>
      </c>
      <c r="CB225" s="20">
        <v>0</v>
      </c>
      <c r="CC225" s="20">
        <v>12489</v>
      </c>
      <c r="CD225" s="20">
        <v>0</v>
      </c>
    </row>
    <row r="226" spans="1:82" s="20" customFormat="1" ht="14.4" x14ac:dyDescent="0.3">
      <c r="A226" s="27">
        <v>3312</v>
      </c>
      <c r="B226" s="2" t="str">
        <f>_xlfn.XLOOKUP(A226,'Schools lookup'!A:A,'Schools lookup'!B:B)</f>
        <v>CIP3312</v>
      </c>
      <c r="C226" s="2" t="str">
        <f>_xlfn.XLOOKUP(A226,'Schools lookup'!A:A,'Schools lookup'!C:C)</f>
        <v>Fritchley CofE (Aided) Primary School</v>
      </c>
      <c r="D226" s="21">
        <v>-194889.75999999998</v>
      </c>
      <c r="E226" s="21">
        <v>190918.13999999998</v>
      </c>
      <c r="F226" s="21">
        <v>0</v>
      </c>
      <c r="G226" s="21">
        <v>532999.23</v>
      </c>
      <c r="H226" s="21">
        <v>0</v>
      </c>
      <c r="I226" s="21">
        <v>50266.55999999999</v>
      </c>
      <c r="J226" s="21">
        <v>0</v>
      </c>
      <c r="K226" s="21">
        <v>31704.799999999999</v>
      </c>
      <c r="L226" s="21">
        <v>12860.51</v>
      </c>
      <c r="M226" s="21">
        <v>0</v>
      </c>
      <c r="N226" s="21">
        <v>120</v>
      </c>
      <c r="O226" s="21">
        <v>7019.99</v>
      </c>
      <c r="P226" s="21">
        <v>8467.48</v>
      </c>
      <c r="Q226" s="21">
        <v>476.52</v>
      </c>
      <c r="R226" s="21">
        <v>457.98</v>
      </c>
      <c r="S226" s="21">
        <v>2220</v>
      </c>
      <c r="T226" s="3">
        <v>0</v>
      </c>
      <c r="U226" s="3">
        <v>0</v>
      </c>
      <c r="V226" s="3">
        <v>0</v>
      </c>
      <c r="W226" s="21">
        <v>26713.72</v>
      </c>
      <c r="X226" s="21">
        <v>0</v>
      </c>
      <c r="Y226" s="21">
        <v>32314</v>
      </c>
      <c r="Z226" s="21">
        <v>343459.37000000005</v>
      </c>
      <c r="AA226" s="21">
        <v>7187.4</v>
      </c>
      <c r="AB226">
        <v>143821.2300000001</v>
      </c>
      <c r="AC226">
        <v>25276.769999999997</v>
      </c>
      <c r="AD226">
        <v>34313.800000000003</v>
      </c>
      <c r="AE226">
        <v>0</v>
      </c>
      <c r="AF226">
        <v>10458.74</v>
      </c>
      <c r="AG226">
        <v>472.65</v>
      </c>
      <c r="AH226">
        <v>947</v>
      </c>
      <c r="AI226">
        <v>5588.8099999999995</v>
      </c>
      <c r="AJ226">
        <v>2270.7399999999998</v>
      </c>
      <c r="AK226">
        <v>5463.9299999999994</v>
      </c>
      <c r="AL226">
        <v>2377.0300000000002</v>
      </c>
      <c r="AM226">
        <v>2195.5299999999997</v>
      </c>
      <c r="AN226">
        <v>3103.9700000000003</v>
      </c>
      <c r="AO226">
        <v>14667.990000000002</v>
      </c>
      <c r="AP226">
        <v>2375.1</v>
      </c>
      <c r="AQ226">
        <v>1656.2800000000002</v>
      </c>
      <c r="AR226">
        <v>19331.47</v>
      </c>
      <c r="AS226">
        <v>1758</v>
      </c>
      <c r="AT226" s="22">
        <v>0</v>
      </c>
      <c r="AU226">
        <v>1347.79</v>
      </c>
      <c r="AV226">
        <v>0</v>
      </c>
      <c r="AW226">
        <v>0</v>
      </c>
      <c r="AX226">
        <v>0</v>
      </c>
      <c r="AY226">
        <v>395</v>
      </c>
      <c r="AZ226">
        <v>0</v>
      </c>
      <c r="BA226">
        <v>3687.1100000000006</v>
      </c>
      <c r="BB226">
        <v>2367.75</v>
      </c>
      <c r="BC226" s="21">
        <v>5739.3899999999994</v>
      </c>
      <c r="BD226" s="21">
        <v>42592.28</v>
      </c>
      <c r="BE226" s="21">
        <v>3314</v>
      </c>
      <c r="BF226" s="21">
        <v>8234.59</v>
      </c>
      <c r="BG226" s="21">
        <v>14599.939999999999</v>
      </c>
      <c r="BH226" s="21">
        <v>0</v>
      </c>
      <c r="BI226" s="21">
        <v>0</v>
      </c>
      <c r="BJ226" s="21">
        <v>0</v>
      </c>
      <c r="BK226" s="21">
        <v>0</v>
      </c>
      <c r="BL226" s="21">
        <v>978.83</v>
      </c>
      <c r="BM226" s="3">
        <v>13071.7</v>
      </c>
      <c r="BN226" s="21">
        <v>0</v>
      </c>
      <c r="BO226" s="21">
        <v>0</v>
      </c>
      <c r="BP226" s="21">
        <v>1</v>
      </c>
      <c r="BQ226" s="21">
        <v>0</v>
      </c>
      <c r="BR226" s="3">
        <v>0</v>
      </c>
      <c r="BS226" s="3">
        <v>0</v>
      </c>
      <c r="BT226" s="3">
        <v>0</v>
      </c>
      <c r="BU226" s="3">
        <v>0</v>
      </c>
      <c r="BV226" s="3">
        <v>0</v>
      </c>
      <c r="BW226" s="3">
        <v>2179.84</v>
      </c>
      <c r="BX226" s="20">
        <v>0</v>
      </c>
      <c r="BY226" s="20">
        <v>0</v>
      </c>
      <c r="BZ226" s="20">
        <v>-224986.35</v>
      </c>
      <c r="CA226" s="20">
        <v>10891.86</v>
      </c>
      <c r="CB226" s="20">
        <v>0</v>
      </c>
      <c r="CC226" s="20">
        <v>216653.03</v>
      </c>
      <c r="CD226" s="20">
        <v>0</v>
      </c>
    </row>
    <row r="227" spans="1:82" s="20" customFormat="1" ht="14.4" x14ac:dyDescent="0.3">
      <c r="A227" s="27">
        <v>3315</v>
      </c>
      <c r="B227" s="2" t="str">
        <f>_xlfn.XLOOKUP(A227,'Schools lookup'!A:A,'Schools lookup'!B:B)</f>
        <v>CIP3315</v>
      </c>
      <c r="C227" s="2" t="str">
        <f>_xlfn.XLOOKUP(A227,'Schools lookup'!A:A,'Schools lookup'!C:C)</f>
        <v>Denby Free CofE VA Primary School</v>
      </c>
      <c r="D227" s="21">
        <v>-30724.360000000004</v>
      </c>
      <c r="E227" s="21">
        <v>28214.070000000003</v>
      </c>
      <c r="F227" s="21">
        <v>0</v>
      </c>
      <c r="G227" s="21">
        <v>667665.77</v>
      </c>
      <c r="H227" s="21">
        <v>0</v>
      </c>
      <c r="I227" s="21">
        <v>38134.959999999999</v>
      </c>
      <c r="J227" s="21">
        <v>0</v>
      </c>
      <c r="K227" s="21">
        <v>27290</v>
      </c>
      <c r="L227" s="21">
        <v>14369.5</v>
      </c>
      <c r="M227" s="21">
        <v>0</v>
      </c>
      <c r="N227" s="21">
        <v>0</v>
      </c>
      <c r="O227" s="21">
        <v>23574.68</v>
      </c>
      <c r="P227" s="21">
        <v>17070.61</v>
      </c>
      <c r="Q227" s="21">
        <v>34475.019999999997</v>
      </c>
      <c r="R227" s="21">
        <v>0</v>
      </c>
      <c r="S227" s="21">
        <v>0</v>
      </c>
      <c r="T227" s="3">
        <v>0</v>
      </c>
      <c r="U227" s="3">
        <v>0</v>
      </c>
      <c r="V227" s="3">
        <v>0</v>
      </c>
      <c r="W227" s="21">
        <v>16715.350000000002</v>
      </c>
      <c r="X227" s="21">
        <v>0</v>
      </c>
      <c r="Y227" s="21">
        <v>37393</v>
      </c>
      <c r="Z227" s="21">
        <v>434367.51000000018</v>
      </c>
      <c r="AA227" s="21">
        <v>69.87</v>
      </c>
      <c r="AB227">
        <v>119555.53000000003</v>
      </c>
      <c r="AC227">
        <v>22307.940000000006</v>
      </c>
      <c r="AD227">
        <v>48741.179999999986</v>
      </c>
      <c r="AE227">
        <v>334.76</v>
      </c>
      <c r="AF227">
        <v>27313.490000000009</v>
      </c>
      <c r="AG227">
        <v>954.25</v>
      </c>
      <c r="AH227">
        <v>3272</v>
      </c>
      <c r="AI227">
        <v>8893.02</v>
      </c>
      <c r="AJ227">
        <v>950.79</v>
      </c>
      <c r="AK227">
        <v>11035.659999999998</v>
      </c>
      <c r="AL227">
        <v>1735.9299999999998</v>
      </c>
      <c r="AM227">
        <v>1434.5400000000002</v>
      </c>
      <c r="AN227">
        <v>2148.71</v>
      </c>
      <c r="AO227">
        <v>14519.29</v>
      </c>
      <c r="AP227">
        <v>2702.7</v>
      </c>
      <c r="AQ227">
        <v>2476.6000000000008</v>
      </c>
      <c r="AR227">
        <v>12780.719999999981</v>
      </c>
      <c r="AS227">
        <v>3000</v>
      </c>
      <c r="AT227">
        <v>0</v>
      </c>
      <c r="AU227">
        <v>4885.4600000000009</v>
      </c>
      <c r="AV227">
        <v>0</v>
      </c>
      <c r="AW227">
        <v>709</v>
      </c>
      <c r="AX227">
        <v>0</v>
      </c>
      <c r="AY227">
        <v>2500</v>
      </c>
      <c r="AZ227">
        <v>0</v>
      </c>
      <c r="BA227">
        <v>2799.1100000000006</v>
      </c>
      <c r="BB227">
        <v>3905.25</v>
      </c>
      <c r="BC227" s="21">
        <v>3362.83</v>
      </c>
      <c r="BD227" s="21">
        <v>48092.469999999972</v>
      </c>
      <c r="BE227" s="21">
        <v>37953.75</v>
      </c>
      <c r="BF227" s="21">
        <v>20229.14</v>
      </c>
      <c r="BG227" s="21">
        <v>19746.41</v>
      </c>
      <c r="BH227" s="21">
        <v>0</v>
      </c>
      <c r="BI227" s="21">
        <v>0</v>
      </c>
      <c r="BJ227" s="21">
        <v>0</v>
      </c>
      <c r="BK227" s="21">
        <v>1674.38</v>
      </c>
      <c r="BL227" s="21">
        <v>0</v>
      </c>
      <c r="BM227" s="3">
        <v>26556.280000000002</v>
      </c>
      <c r="BN227" s="21">
        <v>0</v>
      </c>
      <c r="BO227" s="21">
        <v>0</v>
      </c>
      <c r="BP227" s="21">
        <v>1</v>
      </c>
      <c r="BQ227" s="21">
        <v>0</v>
      </c>
      <c r="BR227" s="3">
        <v>0</v>
      </c>
      <c r="BS227" s="3">
        <v>0</v>
      </c>
      <c r="BT227" s="3">
        <v>0</v>
      </c>
      <c r="BU227" s="3">
        <v>0</v>
      </c>
      <c r="BV227" s="3">
        <v>0</v>
      </c>
      <c r="BW227" s="3">
        <v>0</v>
      </c>
      <c r="BX227" s="20">
        <v>0</v>
      </c>
      <c r="BY227" s="20">
        <v>0</v>
      </c>
      <c r="BZ227" s="20">
        <v>-33528.73000000001</v>
      </c>
      <c r="CA227" s="20">
        <v>26556.28</v>
      </c>
      <c r="CB227" s="20">
        <v>0</v>
      </c>
      <c r="CC227" s="20">
        <v>43255.040000000008</v>
      </c>
      <c r="CD227" s="20">
        <v>0</v>
      </c>
    </row>
    <row r="228" spans="1:82" s="20" customFormat="1" ht="14.4" x14ac:dyDescent="0.3">
      <c r="A228" s="27">
        <v>3316</v>
      </c>
      <c r="B228" s="2" t="str">
        <f>_xlfn.XLOOKUP(A228,'Schools lookup'!A:A,'Schools lookup'!B:B)</f>
        <v>CIP3316</v>
      </c>
      <c r="C228" s="2" t="str">
        <f>_xlfn.XLOOKUP(A228,'Schools lookup'!A:A,'Schools lookup'!C:C)</f>
        <v>Camms CofE (Aided) Primary School</v>
      </c>
      <c r="D228" s="21">
        <v>145936.41</v>
      </c>
      <c r="E228" s="21">
        <v>-21247.65</v>
      </c>
      <c r="F228" s="21">
        <v>20030.73</v>
      </c>
      <c r="G228" s="21">
        <v>1136478.51</v>
      </c>
      <c r="H228" s="21">
        <v>0</v>
      </c>
      <c r="I228" s="21">
        <v>39016.6</v>
      </c>
      <c r="J228" s="21">
        <v>0</v>
      </c>
      <c r="K228" s="21">
        <v>125657.2</v>
      </c>
      <c r="L228" s="21">
        <v>24962.959999999999</v>
      </c>
      <c r="M228" s="21">
        <v>0</v>
      </c>
      <c r="N228" s="21">
        <v>0</v>
      </c>
      <c r="O228" s="21">
        <v>21849.179999999997</v>
      </c>
      <c r="P228" s="21">
        <v>8587.19</v>
      </c>
      <c r="Q228" s="21">
        <v>16010.12</v>
      </c>
      <c r="R228" s="21">
        <v>0</v>
      </c>
      <c r="S228" s="21">
        <v>300</v>
      </c>
      <c r="T228" s="3">
        <v>0</v>
      </c>
      <c r="U228" s="3">
        <v>0</v>
      </c>
      <c r="V228" s="3">
        <v>0</v>
      </c>
      <c r="W228" s="21">
        <v>0</v>
      </c>
      <c r="X228" s="21">
        <v>0</v>
      </c>
      <c r="Y228" s="21">
        <v>38242</v>
      </c>
      <c r="Z228" s="21">
        <v>622048.93999999994</v>
      </c>
      <c r="AA228" s="21">
        <v>16869.479999999996</v>
      </c>
      <c r="AB228">
        <v>300526.76</v>
      </c>
      <c r="AC228">
        <v>51614.389999999985</v>
      </c>
      <c r="AD228">
        <v>66169.510000000009</v>
      </c>
      <c r="AE228">
        <v>0</v>
      </c>
      <c r="AF228">
        <v>35313.520000000004</v>
      </c>
      <c r="AG228">
        <v>1976.5999999999995</v>
      </c>
      <c r="AH228">
        <v>3110</v>
      </c>
      <c r="AI228">
        <v>12468.650000000001</v>
      </c>
      <c r="AJ228">
        <v>1542.22</v>
      </c>
      <c r="AK228">
        <v>6874.3999999999978</v>
      </c>
      <c r="AL228">
        <v>3650</v>
      </c>
      <c r="AM228">
        <v>8374.6599999999908</v>
      </c>
      <c r="AN228">
        <v>2269.88</v>
      </c>
      <c r="AO228">
        <v>37071.919999999998</v>
      </c>
      <c r="AP228">
        <v>3876.6</v>
      </c>
      <c r="AQ228">
        <v>6289.449999999998</v>
      </c>
      <c r="AR228">
        <v>21658.95</v>
      </c>
      <c r="AS228">
        <v>511.05</v>
      </c>
      <c r="AT228">
        <v>0</v>
      </c>
      <c r="AU228">
        <v>15710.250000000002</v>
      </c>
      <c r="AV228">
        <v>0</v>
      </c>
      <c r="AW228">
        <v>9847.5499999999993</v>
      </c>
      <c r="AX228">
        <v>0</v>
      </c>
      <c r="AY228">
        <v>6154.0699999999988</v>
      </c>
      <c r="AZ228">
        <v>0</v>
      </c>
      <c r="BA228">
        <v>3642.860000000001</v>
      </c>
      <c r="BB228">
        <v>6518.5</v>
      </c>
      <c r="BC228" s="21">
        <v>13050.880000000001</v>
      </c>
      <c r="BD228" s="21">
        <v>61093.499999999993</v>
      </c>
      <c r="BE228" s="21">
        <v>29932.760000000002</v>
      </c>
      <c r="BF228" s="21">
        <v>6062.08</v>
      </c>
      <c r="BG228" s="21">
        <v>20213.96</v>
      </c>
      <c r="BH228" s="21">
        <v>0</v>
      </c>
      <c r="BI228" s="21">
        <v>0</v>
      </c>
      <c r="BJ228" s="21">
        <v>0</v>
      </c>
      <c r="BK228" s="21">
        <v>8062.920000000001</v>
      </c>
      <c r="BL228" s="21">
        <v>0</v>
      </c>
      <c r="BM228" s="3">
        <v>25516.659999999996</v>
      </c>
      <c r="BN228" s="21">
        <v>0</v>
      </c>
      <c r="BO228" s="21">
        <v>0</v>
      </c>
      <c r="BP228" s="21">
        <v>1</v>
      </c>
      <c r="BQ228" s="21">
        <v>0</v>
      </c>
      <c r="BR228" s="3">
        <v>21853.91</v>
      </c>
      <c r="BS228" s="3">
        <v>0</v>
      </c>
      <c r="BT228" s="3">
        <v>6756.26</v>
      </c>
      <c r="BU228" s="3">
        <v>0</v>
      </c>
      <c r="BV228" s="3">
        <v>0</v>
      </c>
      <c r="BW228" s="3">
        <v>0</v>
      </c>
      <c r="BX228" s="20">
        <v>0</v>
      </c>
      <c r="BY228" s="20">
        <v>0</v>
      </c>
      <c r="BZ228" s="20">
        <v>182596.78</v>
      </c>
      <c r="CA228" s="20">
        <v>5291.49</v>
      </c>
      <c r="CB228" s="20">
        <v>11645.73</v>
      </c>
      <c r="CC228" s="20">
        <v>-29310.570000000003</v>
      </c>
      <c r="CD228" s="20">
        <v>0</v>
      </c>
    </row>
    <row r="229" spans="1:82" s="20" customFormat="1" ht="14.4" x14ac:dyDescent="0.3">
      <c r="A229" s="27">
        <v>3317</v>
      </c>
      <c r="B229" s="2" t="str">
        <f>_xlfn.XLOOKUP(A229,'Schools lookup'!A:A,'Schools lookup'!B:B)</f>
        <v>CIP3317</v>
      </c>
      <c r="C229" s="2" t="str">
        <f>_xlfn.XLOOKUP(A229,'Schools lookup'!A:A,'Schools lookup'!C:C)</f>
        <v>FitzHerbert CofE (Aided) Primary School</v>
      </c>
      <c r="D229" s="21">
        <v>21488.48</v>
      </c>
      <c r="E229" s="21">
        <v>16356.630000000001</v>
      </c>
      <c r="F229" s="21">
        <v>0</v>
      </c>
      <c r="G229" s="21">
        <v>502994.33</v>
      </c>
      <c r="H229" s="21">
        <v>0</v>
      </c>
      <c r="I229" s="21">
        <v>10294.530000000001</v>
      </c>
      <c r="J229" s="21">
        <v>0</v>
      </c>
      <c r="K229" s="21">
        <v>19240</v>
      </c>
      <c r="L229" s="21">
        <v>13321.39</v>
      </c>
      <c r="M229" s="21">
        <v>0</v>
      </c>
      <c r="N229" s="21">
        <v>0</v>
      </c>
      <c r="O229" s="21">
        <v>10376.250000000002</v>
      </c>
      <c r="P229" s="21">
        <v>14676.099999999999</v>
      </c>
      <c r="Q229" s="21">
        <v>1209.0600000000002</v>
      </c>
      <c r="R229" s="21">
        <v>0</v>
      </c>
      <c r="S229" s="21">
        <v>4343.13</v>
      </c>
      <c r="T229" s="3">
        <v>0</v>
      </c>
      <c r="U229" s="3">
        <v>0</v>
      </c>
      <c r="V229" s="3">
        <v>0</v>
      </c>
      <c r="W229" s="21">
        <v>7607.1</v>
      </c>
      <c r="X229" s="21">
        <v>0</v>
      </c>
      <c r="Y229" s="21">
        <v>22856</v>
      </c>
      <c r="Z229" s="21">
        <v>225444.4</v>
      </c>
      <c r="AA229" s="21">
        <v>15135.9</v>
      </c>
      <c r="AB229">
        <v>76484.069999999978</v>
      </c>
      <c r="AC229">
        <v>0</v>
      </c>
      <c r="AD229">
        <v>34598.699999999997</v>
      </c>
      <c r="AE229">
        <v>23.069999999999997</v>
      </c>
      <c r="AF229">
        <v>14074.930000000002</v>
      </c>
      <c r="AG229">
        <v>301.7</v>
      </c>
      <c r="AH229">
        <v>0</v>
      </c>
      <c r="AI229">
        <v>4906.9399999999996</v>
      </c>
      <c r="AJ229">
        <v>1070.81</v>
      </c>
      <c r="AK229">
        <v>5356.67</v>
      </c>
      <c r="AL229">
        <v>2325.6</v>
      </c>
      <c r="AM229">
        <v>16649.810000000001</v>
      </c>
      <c r="AN229">
        <v>958.1</v>
      </c>
      <c r="AO229">
        <v>11716.72</v>
      </c>
      <c r="AP229">
        <v>1185.02</v>
      </c>
      <c r="AQ229">
        <v>911.44</v>
      </c>
      <c r="AR229">
        <v>26451.789999999997</v>
      </c>
      <c r="AS229">
        <v>1900</v>
      </c>
      <c r="AT229">
        <v>0</v>
      </c>
      <c r="AU229">
        <v>2292.38</v>
      </c>
      <c r="AV229">
        <v>0</v>
      </c>
      <c r="AW229">
        <v>191.99</v>
      </c>
      <c r="AX229">
        <v>0</v>
      </c>
      <c r="AY229">
        <v>0</v>
      </c>
      <c r="AZ229">
        <v>0</v>
      </c>
      <c r="BA229">
        <v>2516.8900000000008</v>
      </c>
      <c r="BB229">
        <v>1752.75</v>
      </c>
      <c r="BC229" s="21">
        <v>85421.849999999991</v>
      </c>
      <c r="BD229" s="21">
        <v>35205.599999999999</v>
      </c>
      <c r="BE229" s="21">
        <v>0</v>
      </c>
      <c r="BF229" s="21">
        <v>6488.17</v>
      </c>
      <c r="BG229" s="21">
        <v>10242.079999999998</v>
      </c>
      <c r="BH229" s="21">
        <v>0</v>
      </c>
      <c r="BI229" s="21">
        <v>0</v>
      </c>
      <c r="BJ229" s="21">
        <v>0</v>
      </c>
      <c r="BK229" s="21">
        <v>308.3</v>
      </c>
      <c r="BL229" s="21">
        <v>0</v>
      </c>
      <c r="BM229" s="3">
        <v>14753.4</v>
      </c>
      <c r="BN229" s="21">
        <v>0</v>
      </c>
      <c r="BO229" s="21">
        <v>0</v>
      </c>
      <c r="BP229" s="21">
        <v>1</v>
      </c>
      <c r="BQ229" s="21">
        <v>0</v>
      </c>
      <c r="BR229" s="3">
        <v>0</v>
      </c>
      <c r="BS229" s="3">
        <v>0</v>
      </c>
      <c r="BT229" s="3">
        <v>0</v>
      </c>
      <c r="BU229" s="3">
        <v>0</v>
      </c>
      <c r="BV229" s="3">
        <v>0</v>
      </c>
      <c r="BW229" s="3">
        <v>12796.9</v>
      </c>
      <c r="BX229" s="20">
        <v>0</v>
      </c>
      <c r="BY229" s="20">
        <v>0</v>
      </c>
      <c r="BZ229" s="20">
        <v>37191.87999999999</v>
      </c>
      <c r="CA229" s="20">
        <v>1956.5</v>
      </c>
      <c r="CB229" s="20">
        <v>0</v>
      </c>
      <c r="CC229" s="20">
        <v>23655.430000000004</v>
      </c>
      <c r="CD229" s="20">
        <v>0</v>
      </c>
    </row>
    <row r="230" spans="1:82" s="20" customFormat="1" ht="14.4" x14ac:dyDescent="0.3">
      <c r="A230" s="27">
        <v>3319</v>
      </c>
      <c r="B230" s="2" t="str">
        <f>_xlfn.XLOOKUP(A230,'Schools lookup'!A:A,'Schools lookup'!B:B)</f>
        <v>CIP3319</v>
      </c>
      <c r="C230" s="2" t="str">
        <f>_xlfn.XLOOKUP(A230,'Schools lookup'!A:A,'Schools lookup'!C:C)</f>
        <v>Dinting CofE Primary School</v>
      </c>
      <c r="D230" s="21">
        <v>303806.81</v>
      </c>
      <c r="E230" s="21">
        <v>7637.3300000000027</v>
      </c>
      <c r="F230" s="21">
        <v>0</v>
      </c>
      <c r="G230" s="21">
        <v>724235.07</v>
      </c>
      <c r="H230" s="21">
        <v>0</v>
      </c>
      <c r="I230" s="21">
        <v>21964.050000000003</v>
      </c>
      <c r="J230" s="21">
        <v>0</v>
      </c>
      <c r="K230" s="21">
        <v>42090</v>
      </c>
      <c r="L230" s="21">
        <v>16606.25</v>
      </c>
      <c r="M230" s="21">
        <v>0</v>
      </c>
      <c r="N230" s="21">
        <v>0</v>
      </c>
      <c r="O230" s="21">
        <v>26808.269999999997</v>
      </c>
      <c r="P230" s="21">
        <v>23549.370000000006</v>
      </c>
      <c r="Q230" s="21">
        <v>802.3</v>
      </c>
      <c r="R230" s="21">
        <v>0</v>
      </c>
      <c r="S230" s="21">
        <v>9498.94</v>
      </c>
      <c r="T230" s="3">
        <v>0</v>
      </c>
      <c r="U230" s="3">
        <v>0</v>
      </c>
      <c r="V230" s="3">
        <v>0</v>
      </c>
      <c r="W230" s="21">
        <v>33591.53</v>
      </c>
      <c r="X230" s="21">
        <v>0</v>
      </c>
      <c r="Y230" s="21">
        <v>33529</v>
      </c>
      <c r="Z230" s="21">
        <v>422947.89999999967</v>
      </c>
      <c r="AA230" s="21">
        <v>867.82999999999993</v>
      </c>
      <c r="AB230">
        <v>154932.68000000002</v>
      </c>
      <c r="AC230">
        <v>25256.799999999999</v>
      </c>
      <c r="AD230">
        <v>28696.079999999994</v>
      </c>
      <c r="AE230">
        <v>0</v>
      </c>
      <c r="AF230">
        <v>22189.599999999995</v>
      </c>
      <c r="AG230">
        <v>687.75</v>
      </c>
      <c r="AH230">
        <v>1822.25</v>
      </c>
      <c r="AI230">
        <v>9592.27</v>
      </c>
      <c r="AJ230">
        <v>2006.9899999999998</v>
      </c>
      <c r="AK230">
        <v>13451.36</v>
      </c>
      <c r="AL230">
        <v>994.92000000000007</v>
      </c>
      <c r="AM230">
        <v>2047.35</v>
      </c>
      <c r="AN230">
        <v>4538.6900000000005</v>
      </c>
      <c r="AO230">
        <v>18359.41</v>
      </c>
      <c r="AP230">
        <v>2538.9</v>
      </c>
      <c r="AQ230">
        <v>1839.19</v>
      </c>
      <c r="AR230">
        <v>30792.889999999996</v>
      </c>
      <c r="AS230">
        <v>2364.73</v>
      </c>
      <c r="AT230">
        <v>0</v>
      </c>
      <c r="AU230">
        <v>0</v>
      </c>
      <c r="AV230">
        <v>0</v>
      </c>
      <c r="AW230">
        <v>262.94</v>
      </c>
      <c r="AX230">
        <v>0</v>
      </c>
      <c r="AY230">
        <v>2469.5</v>
      </c>
      <c r="AZ230">
        <v>0</v>
      </c>
      <c r="BA230">
        <v>7680.3700000000035</v>
      </c>
      <c r="BB230">
        <v>4151.25</v>
      </c>
      <c r="BC230" s="21">
        <v>6332.6</v>
      </c>
      <c r="BD230" s="21">
        <v>59234.67</v>
      </c>
      <c r="BE230" s="21">
        <v>22.299999999999997</v>
      </c>
      <c r="BF230" s="21">
        <v>6291.42</v>
      </c>
      <c r="BG230" s="21">
        <v>17974.010000000002</v>
      </c>
      <c r="BH230" s="21">
        <v>0</v>
      </c>
      <c r="BI230" s="21">
        <v>0</v>
      </c>
      <c r="BJ230" s="21">
        <v>0</v>
      </c>
      <c r="BK230" s="21">
        <v>30546.080000000005</v>
      </c>
      <c r="BL230" s="21">
        <v>6862.7</v>
      </c>
      <c r="BM230" s="3">
        <v>17990.099999999999</v>
      </c>
      <c r="BN230" s="21">
        <v>0</v>
      </c>
      <c r="BO230" s="21">
        <v>0</v>
      </c>
      <c r="BP230" s="21">
        <v>1</v>
      </c>
      <c r="BQ230" s="21">
        <v>0</v>
      </c>
      <c r="BR230" s="3">
        <v>0</v>
      </c>
      <c r="BS230" s="3">
        <v>0</v>
      </c>
      <c r="BT230" s="3">
        <v>0</v>
      </c>
      <c r="BU230" s="3">
        <v>0</v>
      </c>
      <c r="BV230" s="3">
        <v>0</v>
      </c>
      <c r="BW230" s="3">
        <v>0</v>
      </c>
      <c r="BX230" s="20">
        <v>0</v>
      </c>
      <c r="BY230" s="20">
        <v>0</v>
      </c>
      <c r="BZ230" s="20">
        <v>352543.41</v>
      </c>
      <c r="CA230" s="20">
        <v>17990.099999999999</v>
      </c>
      <c r="CB230" s="20">
        <v>0</v>
      </c>
      <c r="CC230" s="20">
        <v>3820.0799999999954</v>
      </c>
      <c r="CD230" s="20">
        <v>0</v>
      </c>
    </row>
    <row r="231" spans="1:82" s="20" customFormat="1" ht="14.4" x14ac:dyDescent="0.3">
      <c r="A231" s="27">
        <v>3321</v>
      </c>
      <c r="B231" s="2" t="str">
        <f>_xlfn.XLOOKUP(A231,'Schools lookup'!A:A,'Schools lookup'!B:B)</f>
        <v>CIP3321</v>
      </c>
      <c r="C231" s="2" t="str">
        <f>_xlfn.XLOOKUP(A231,'Schools lookup'!A:A,'Schools lookup'!C:C)</f>
        <v>Hathersage St Michael's CofE (Aided) Primary School</v>
      </c>
      <c r="D231" s="21">
        <v>141619.4</v>
      </c>
      <c r="E231" s="21">
        <v>-107114.84999999999</v>
      </c>
      <c r="F231" s="21">
        <v>0</v>
      </c>
      <c r="G231" s="21">
        <v>738932.69000000006</v>
      </c>
      <c r="H231" s="21">
        <v>0</v>
      </c>
      <c r="I231" s="21">
        <v>0</v>
      </c>
      <c r="J231" s="21">
        <v>0</v>
      </c>
      <c r="K231" s="21">
        <v>32884.32</v>
      </c>
      <c r="L231" s="21">
        <v>14707.77</v>
      </c>
      <c r="M231" s="21">
        <v>0</v>
      </c>
      <c r="N231" s="21">
        <v>0</v>
      </c>
      <c r="O231" s="21">
        <v>13637.899999999998</v>
      </c>
      <c r="P231" s="21">
        <v>18838.530000000002</v>
      </c>
      <c r="Q231" s="21">
        <v>6830.5099999999993</v>
      </c>
      <c r="R231" s="21">
        <v>0</v>
      </c>
      <c r="S231" s="21">
        <v>3793.25</v>
      </c>
      <c r="T231" s="3">
        <v>0</v>
      </c>
      <c r="U231" s="3">
        <v>0</v>
      </c>
      <c r="V231" s="3">
        <v>0</v>
      </c>
      <c r="W231" s="21">
        <v>12228.199999999999</v>
      </c>
      <c r="X231" s="21">
        <v>0</v>
      </c>
      <c r="Y231" s="21">
        <v>34147</v>
      </c>
      <c r="Z231" s="21">
        <v>485852.58000000013</v>
      </c>
      <c r="AA231" s="21">
        <v>1378.9799999999998</v>
      </c>
      <c r="AB231">
        <v>83846.35000000002</v>
      </c>
      <c r="AC231">
        <v>0</v>
      </c>
      <c r="AD231">
        <v>36255.729999999996</v>
      </c>
      <c r="AE231">
        <v>0</v>
      </c>
      <c r="AF231">
        <v>18728.090000000004</v>
      </c>
      <c r="AG231">
        <v>697.95</v>
      </c>
      <c r="AH231">
        <v>1117</v>
      </c>
      <c r="AI231">
        <v>7866.49</v>
      </c>
      <c r="AJ231">
        <v>883.41</v>
      </c>
      <c r="AK231">
        <v>12155.199999999999</v>
      </c>
      <c r="AL231">
        <v>3322.16</v>
      </c>
      <c r="AM231">
        <v>28727.02</v>
      </c>
      <c r="AN231">
        <v>2817.8799999999997</v>
      </c>
      <c r="AO231">
        <v>20692.57</v>
      </c>
      <c r="AP231">
        <v>1802.38</v>
      </c>
      <c r="AQ231">
        <v>969.37000000000023</v>
      </c>
      <c r="AR231">
        <v>45361.749999999985</v>
      </c>
      <c r="AS231">
        <v>1791</v>
      </c>
      <c r="AT231">
        <v>0</v>
      </c>
      <c r="AU231">
        <v>1530</v>
      </c>
      <c r="AV231">
        <v>0</v>
      </c>
      <c r="AW231">
        <v>1433</v>
      </c>
      <c r="AX231">
        <v>300</v>
      </c>
      <c r="AY231">
        <v>0</v>
      </c>
      <c r="AZ231">
        <v>0</v>
      </c>
      <c r="BA231">
        <v>8438.3300000000017</v>
      </c>
      <c r="BB231">
        <v>3628.5</v>
      </c>
      <c r="BC231" s="21">
        <v>1310</v>
      </c>
      <c r="BD231" s="21">
        <v>53713.229999999989</v>
      </c>
      <c r="BE231" s="21">
        <v>0</v>
      </c>
      <c r="BF231" s="21">
        <v>8330.2999999999993</v>
      </c>
      <c r="BG231" s="21">
        <v>23329.980000000014</v>
      </c>
      <c r="BH231" s="21">
        <v>0</v>
      </c>
      <c r="BI231" s="21">
        <v>0</v>
      </c>
      <c r="BJ231" s="21">
        <v>0</v>
      </c>
      <c r="BK231" s="21">
        <v>23782.599999999988</v>
      </c>
      <c r="BL231" s="21">
        <v>0</v>
      </c>
      <c r="BM231" s="3">
        <v>8316.19</v>
      </c>
      <c r="BN231" s="21">
        <v>0</v>
      </c>
      <c r="BO231" s="21">
        <v>0</v>
      </c>
      <c r="BP231" s="21">
        <v>1</v>
      </c>
      <c r="BQ231" s="21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0</v>
      </c>
      <c r="BX231" s="20">
        <v>0</v>
      </c>
      <c r="BY231" s="20">
        <v>0</v>
      </c>
      <c r="BZ231" s="20">
        <v>149112.12</v>
      </c>
      <c r="CA231" s="20">
        <v>8316.19</v>
      </c>
      <c r="CB231" s="20">
        <v>0</v>
      </c>
      <c r="CC231" s="20">
        <v>-118669.24999999999</v>
      </c>
      <c r="CD231" s="20">
        <v>0</v>
      </c>
    </row>
    <row r="232" spans="1:82" s="20" customFormat="1" ht="14.4" x14ac:dyDescent="0.3">
      <c r="A232" s="27">
        <v>3324</v>
      </c>
      <c r="B232" s="2" t="str">
        <f>_xlfn.XLOOKUP(A232,'Schools lookup'!A:A,'Schools lookup'!B:B)</f>
        <v>CIP3324</v>
      </c>
      <c r="C232" s="2" t="str">
        <f>_xlfn.XLOOKUP(A232,'Schools lookup'!A:A,'Schools lookup'!C:C)</f>
        <v>Litton CofE Primary School</v>
      </c>
      <c r="D232" s="21">
        <v>56098.61</v>
      </c>
      <c r="E232" s="21">
        <v>3464.3900000000003</v>
      </c>
      <c r="F232" s="21">
        <v>0</v>
      </c>
      <c r="G232" s="21">
        <v>354305.72</v>
      </c>
      <c r="H232" s="21">
        <v>0</v>
      </c>
      <c r="I232" s="21">
        <v>17627.5</v>
      </c>
      <c r="J232" s="21">
        <v>0</v>
      </c>
      <c r="K232" s="21">
        <v>8880</v>
      </c>
      <c r="L232" s="21">
        <v>7444.71</v>
      </c>
      <c r="M232" s="21">
        <v>0</v>
      </c>
      <c r="N232" s="21">
        <v>0</v>
      </c>
      <c r="O232" s="21">
        <v>12699.85</v>
      </c>
      <c r="P232" s="21">
        <v>4376.5000000000009</v>
      </c>
      <c r="Q232" s="21">
        <v>311.17</v>
      </c>
      <c r="R232" s="21">
        <v>0</v>
      </c>
      <c r="S232" s="21">
        <v>2565</v>
      </c>
      <c r="T232" s="3">
        <v>0</v>
      </c>
      <c r="U232" s="3">
        <v>0</v>
      </c>
      <c r="V232" s="3">
        <v>0</v>
      </c>
      <c r="W232" s="21">
        <v>2068.16</v>
      </c>
      <c r="X232" s="21">
        <v>0</v>
      </c>
      <c r="Y232" s="21">
        <v>24202</v>
      </c>
      <c r="Z232" s="21">
        <v>224027.74999999997</v>
      </c>
      <c r="AA232" s="21">
        <v>769.66000000000008</v>
      </c>
      <c r="AB232">
        <v>66400.579999999987</v>
      </c>
      <c r="AC232">
        <v>7151.6600000000017</v>
      </c>
      <c r="AD232">
        <v>16724.780000000002</v>
      </c>
      <c r="AE232">
        <v>0</v>
      </c>
      <c r="AF232">
        <v>8107.69</v>
      </c>
      <c r="AG232">
        <v>526.75</v>
      </c>
      <c r="AH232">
        <v>1127</v>
      </c>
      <c r="AI232">
        <v>3691.29</v>
      </c>
      <c r="AJ232">
        <v>840.78</v>
      </c>
      <c r="AK232">
        <v>4888.8</v>
      </c>
      <c r="AL232">
        <v>715</v>
      </c>
      <c r="AM232">
        <v>916.16</v>
      </c>
      <c r="AN232">
        <v>0</v>
      </c>
      <c r="AO232">
        <v>7917.7400000000016</v>
      </c>
      <c r="AP232">
        <v>1060.1300000000001</v>
      </c>
      <c r="AQ232">
        <v>511.69999999999993</v>
      </c>
      <c r="AR232">
        <v>20710.449999999997</v>
      </c>
      <c r="AS232">
        <v>3181.4</v>
      </c>
      <c r="AT232" s="22">
        <v>0</v>
      </c>
      <c r="AU232">
        <v>4559.34</v>
      </c>
      <c r="AV232">
        <v>0</v>
      </c>
      <c r="AW232">
        <v>2803.88</v>
      </c>
      <c r="AX232">
        <v>0</v>
      </c>
      <c r="AY232">
        <v>0</v>
      </c>
      <c r="AZ232">
        <v>0</v>
      </c>
      <c r="BA232">
        <v>4097.4399999999996</v>
      </c>
      <c r="BB232">
        <v>1445.25</v>
      </c>
      <c r="BC232" s="21">
        <v>4197.57</v>
      </c>
      <c r="BD232" s="21">
        <v>28064.259999999991</v>
      </c>
      <c r="BE232" s="21">
        <v>4170</v>
      </c>
      <c r="BF232" s="21">
        <v>9618.8799999999992</v>
      </c>
      <c r="BG232" s="21">
        <v>11203.25</v>
      </c>
      <c r="BH232" s="21">
        <v>0</v>
      </c>
      <c r="BI232" s="21">
        <v>0</v>
      </c>
      <c r="BJ232" s="21">
        <v>0</v>
      </c>
      <c r="BK232" s="21">
        <v>1334.0700000000002</v>
      </c>
      <c r="BL232" s="21">
        <v>0</v>
      </c>
      <c r="BM232" s="3">
        <v>8715.42</v>
      </c>
      <c r="BN232" s="21">
        <v>0</v>
      </c>
      <c r="BO232" s="21">
        <v>0</v>
      </c>
      <c r="BP232" s="21">
        <v>1</v>
      </c>
      <c r="BQ232" s="21">
        <v>0</v>
      </c>
      <c r="BR232" s="3">
        <v>0</v>
      </c>
      <c r="BS232" s="3">
        <v>0</v>
      </c>
      <c r="BT232" s="3">
        <v>0</v>
      </c>
      <c r="BU232" s="3">
        <v>0</v>
      </c>
      <c r="BV232" s="3">
        <v>0</v>
      </c>
      <c r="BW232" s="3">
        <v>0</v>
      </c>
      <c r="BX232" s="20">
        <v>0</v>
      </c>
      <c r="BY232" s="20">
        <v>0</v>
      </c>
      <c r="BZ232" s="20">
        <v>49081.869999999995</v>
      </c>
      <c r="CA232" s="20">
        <v>8715.42</v>
      </c>
      <c r="CB232" s="20">
        <v>0</v>
      </c>
      <c r="CC232" s="20">
        <v>4198.4799999999996</v>
      </c>
      <c r="CD232" s="20">
        <v>0</v>
      </c>
    </row>
    <row r="233" spans="1:82" s="20" customFormat="1" ht="14.4" x14ac:dyDescent="0.3">
      <c r="A233" s="27">
        <v>3325</v>
      </c>
      <c r="B233" s="2" t="str">
        <f>_xlfn.XLOOKUP(A233,'Schools lookup'!A:A,'Schools lookup'!B:B)</f>
        <v>CIP3325</v>
      </c>
      <c r="C233" s="2" t="str">
        <f>_xlfn.XLOOKUP(A233,'Schools lookup'!A:A,'Schools lookup'!C:C)</f>
        <v>Longstone CofE Primary School</v>
      </c>
      <c r="D233" s="21">
        <v>-33462.069999999992</v>
      </c>
      <c r="E233" s="21">
        <v>77426.509999999995</v>
      </c>
      <c r="F233" s="21">
        <v>0</v>
      </c>
      <c r="G233" s="21">
        <v>604414.81000000006</v>
      </c>
      <c r="H233" s="21">
        <v>0</v>
      </c>
      <c r="I233" s="21">
        <v>10836.98</v>
      </c>
      <c r="J233" s="21">
        <v>0</v>
      </c>
      <c r="K233" s="21">
        <v>23290</v>
      </c>
      <c r="L233" s="21">
        <v>14820.64</v>
      </c>
      <c r="M233" s="21">
        <v>0</v>
      </c>
      <c r="N233" s="21">
        <v>210</v>
      </c>
      <c r="O233" s="21">
        <v>14210.770000000002</v>
      </c>
      <c r="P233" s="21">
        <v>19236.78</v>
      </c>
      <c r="Q233" s="21">
        <v>3231.1</v>
      </c>
      <c r="R233" s="21">
        <v>138.12</v>
      </c>
      <c r="S233" s="21">
        <v>11364.25</v>
      </c>
      <c r="T233" s="3">
        <v>0</v>
      </c>
      <c r="U233" s="3">
        <v>0</v>
      </c>
      <c r="V233" s="3">
        <v>0</v>
      </c>
      <c r="W233" s="21">
        <v>6356.0500000000011</v>
      </c>
      <c r="X233" s="21">
        <v>0</v>
      </c>
      <c r="Y233" s="21">
        <v>31810</v>
      </c>
      <c r="Z233" s="21">
        <v>323938.96999999986</v>
      </c>
      <c r="AA233" s="21">
        <v>12987.71</v>
      </c>
      <c r="AB233">
        <v>61513.760000000009</v>
      </c>
      <c r="AC233">
        <v>0</v>
      </c>
      <c r="AD233">
        <v>32676.850000000013</v>
      </c>
      <c r="AE233">
        <v>0</v>
      </c>
      <c r="AF233">
        <v>7974.1699999999983</v>
      </c>
      <c r="AG233">
        <v>970.95</v>
      </c>
      <c r="AH233">
        <v>2898.67</v>
      </c>
      <c r="AI233">
        <v>6523.38</v>
      </c>
      <c r="AJ233">
        <v>1555.37</v>
      </c>
      <c r="AK233">
        <v>9345.76</v>
      </c>
      <c r="AL233">
        <v>3230</v>
      </c>
      <c r="AM233">
        <v>30179.85</v>
      </c>
      <c r="AN233">
        <v>2041.1899999999998</v>
      </c>
      <c r="AO233">
        <v>23240.510000000002</v>
      </c>
      <c r="AP233">
        <v>2238.6</v>
      </c>
      <c r="AQ233">
        <v>1939.82</v>
      </c>
      <c r="AR233">
        <v>22439.980000000014</v>
      </c>
      <c r="AS233">
        <v>6418.6499999999978</v>
      </c>
      <c r="AT233">
        <v>0</v>
      </c>
      <c r="AU233">
        <v>10996.9</v>
      </c>
      <c r="AV233">
        <v>0</v>
      </c>
      <c r="AW233">
        <v>2972.8</v>
      </c>
      <c r="AX233">
        <v>0</v>
      </c>
      <c r="AY233">
        <v>3650</v>
      </c>
      <c r="AZ233">
        <v>0</v>
      </c>
      <c r="BA233">
        <v>6521.4599999999982</v>
      </c>
      <c r="BB233">
        <v>3013.5</v>
      </c>
      <c r="BC233" s="21">
        <v>10868.99</v>
      </c>
      <c r="BD233" s="21">
        <v>49432.45999999997</v>
      </c>
      <c r="BE233" s="21">
        <v>5077.4799999999996</v>
      </c>
      <c r="BF233" s="21">
        <v>10717.92</v>
      </c>
      <c r="BG233" s="21">
        <v>18760.550000000003</v>
      </c>
      <c r="BH233" s="21">
        <v>0</v>
      </c>
      <c r="BI233" s="21">
        <v>0</v>
      </c>
      <c r="BJ233" s="21">
        <v>0</v>
      </c>
      <c r="BK233" s="21">
        <v>10051.560000000001</v>
      </c>
      <c r="BL233" s="21">
        <v>1468.8600000000001</v>
      </c>
      <c r="BM233" s="3">
        <v>10197.83</v>
      </c>
      <c r="BN233" s="21">
        <v>0</v>
      </c>
      <c r="BO233" s="21">
        <v>0</v>
      </c>
      <c r="BP233" s="21">
        <v>1</v>
      </c>
      <c r="BQ233" s="21">
        <v>0</v>
      </c>
      <c r="BR233" s="3">
        <v>0</v>
      </c>
      <c r="BS233" s="3">
        <v>0</v>
      </c>
      <c r="BT233" s="3">
        <v>0</v>
      </c>
      <c r="BU233" s="3">
        <v>0</v>
      </c>
      <c r="BV233" s="3">
        <v>0</v>
      </c>
      <c r="BW233" s="3">
        <v>4324.32</v>
      </c>
      <c r="BX233" s="20">
        <v>0</v>
      </c>
      <c r="BY233" s="20">
        <v>0</v>
      </c>
      <c r="BZ233" s="20">
        <v>25975.130000000005</v>
      </c>
      <c r="CA233" s="20">
        <v>5873.51</v>
      </c>
      <c r="CB233" s="20">
        <v>0</v>
      </c>
      <c r="CC233" s="20">
        <v>72262.14</v>
      </c>
      <c r="CD233" s="20">
        <v>0</v>
      </c>
    </row>
    <row r="234" spans="1:82" s="20" customFormat="1" ht="14.4" x14ac:dyDescent="0.3">
      <c r="A234" s="27">
        <v>3326</v>
      </c>
      <c r="B234" s="2" t="str">
        <f>_xlfn.XLOOKUP(A234,'Schools lookup'!A:A,'Schools lookup'!B:B)</f>
        <v>CIP3326</v>
      </c>
      <c r="C234" s="2" t="str">
        <f>_xlfn.XLOOKUP(A234,'Schools lookup'!A:A,'Schools lookup'!C:C)</f>
        <v>Bonsall CofE (A) Primary School</v>
      </c>
      <c r="D234" s="21">
        <v>113998.37</v>
      </c>
      <c r="E234" s="21">
        <v>-66966.42</v>
      </c>
      <c r="F234" s="21">
        <v>0</v>
      </c>
      <c r="G234" s="21">
        <v>339786.29</v>
      </c>
      <c r="H234" s="21">
        <v>0</v>
      </c>
      <c r="I234" s="21">
        <v>12371.32</v>
      </c>
      <c r="J234" s="21">
        <v>0</v>
      </c>
      <c r="K234" s="21">
        <v>7400</v>
      </c>
      <c r="L234" s="21">
        <v>7618.38</v>
      </c>
      <c r="M234" s="21">
        <v>0</v>
      </c>
      <c r="N234" s="21">
        <v>1100</v>
      </c>
      <c r="O234" s="21">
        <v>21872.76</v>
      </c>
      <c r="P234" s="21">
        <v>4814.7</v>
      </c>
      <c r="Q234" s="21">
        <v>762.38</v>
      </c>
      <c r="R234" s="21">
        <v>270.52999999999997</v>
      </c>
      <c r="S234" s="21">
        <v>0</v>
      </c>
      <c r="T234" s="3">
        <v>0</v>
      </c>
      <c r="U234" s="3">
        <v>0</v>
      </c>
      <c r="V234" s="3">
        <v>0</v>
      </c>
      <c r="W234" s="21">
        <v>1000</v>
      </c>
      <c r="X234" s="21">
        <v>0</v>
      </c>
      <c r="Y234" s="21">
        <v>23388</v>
      </c>
      <c r="Z234" s="21">
        <v>235291.68999999997</v>
      </c>
      <c r="AA234" s="21">
        <v>9534.4799999999959</v>
      </c>
      <c r="AB234">
        <v>34535.740000000013</v>
      </c>
      <c r="AC234">
        <v>9479.8199999999961</v>
      </c>
      <c r="AD234">
        <v>31103.090000000011</v>
      </c>
      <c r="AE234">
        <v>0</v>
      </c>
      <c r="AF234">
        <v>5566.61</v>
      </c>
      <c r="AG234">
        <v>236.5</v>
      </c>
      <c r="AH234">
        <v>1059.2</v>
      </c>
      <c r="AI234">
        <v>3498.02</v>
      </c>
      <c r="AJ234">
        <v>805.61</v>
      </c>
      <c r="AK234">
        <v>8491.1999999999989</v>
      </c>
      <c r="AL234">
        <v>1435.4600000000003</v>
      </c>
      <c r="AM234">
        <v>494.96</v>
      </c>
      <c r="AN234">
        <v>1324.5</v>
      </c>
      <c r="AO234">
        <v>10525.67</v>
      </c>
      <c r="AP234">
        <v>1500.11</v>
      </c>
      <c r="AQ234">
        <v>1780.7900000000004</v>
      </c>
      <c r="AR234">
        <v>15325.719999999996</v>
      </c>
      <c r="AS234">
        <v>2216.7800000000002</v>
      </c>
      <c r="AT234">
        <v>0</v>
      </c>
      <c r="AU234">
        <v>493.07</v>
      </c>
      <c r="AV234">
        <v>0</v>
      </c>
      <c r="AW234">
        <v>-176.95</v>
      </c>
      <c r="AX234">
        <v>0</v>
      </c>
      <c r="AY234">
        <v>660</v>
      </c>
      <c r="AZ234">
        <v>0</v>
      </c>
      <c r="BA234">
        <v>4429.8399999999992</v>
      </c>
      <c r="BB234">
        <v>1464.92</v>
      </c>
      <c r="BC234" s="21">
        <v>3379.83</v>
      </c>
      <c r="BD234" s="21">
        <v>31797.020000000004</v>
      </c>
      <c r="BE234" s="21">
        <v>4956.21</v>
      </c>
      <c r="BF234" s="21">
        <v>6176.92</v>
      </c>
      <c r="BG234" s="21">
        <v>12672.43</v>
      </c>
      <c r="BH234" s="21">
        <v>0</v>
      </c>
      <c r="BI234" s="21">
        <v>0</v>
      </c>
      <c r="BJ234" s="21">
        <v>0</v>
      </c>
      <c r="BK234" s="21">
        <v>5365.4100000000008</v>
      </c>
      <c r="BL234" s="21">
        <v>0</v>
      </c>
      <c r="BM234" s="3">
        <v>12341.21</v>
      </c>
      <c r="BN234" s="21">
        <v>0</v>
      </c>
      <c r="BO234" s="21">
        <v>0</v>
      </c>
      <c r="BP234" s="21">
        <v>1</v>
      </c>
      <c r="BQ234" s="21">
        <v>0</v>
      </c>
      <c r="BR234" s="3">
        <v>3414.47</v>
      </c>
      <c r="BS234" s="3">
        <v>0</v>
      </c>
      <c r="BT234" s="3">
        <v>0</v>
      </c>
      <c r="BU234" s="3">
        <v>0</v>
      </c>
      <c r="BV234" s="3">
        <v>0</v>
      </c>
      <c r="BW234" s="3">
        <v>0</v>
      </c>
      <c r="BX234" s="20">
        <v>0</v>
      </c>
      <c r="BY234" s="20">
        <v>0</v>
      </c>
      <c r="BZ234" s="20">
        <v>93323.48000000001</v>
      </c>
      <c r="CA234" s="20">
        <v>8926.74</v>
      </c>
      <c r="CB234" s="20">
        <v>0</v>
      </c>
      <c r="CC234" s="20">
        <v>-71331.83</v>
      </c>
      <c r="CD234" s="20">
        <v>0</v>
      </c>
    </row>
    <row r="235" spans="1:82" s="20" customFormat="1" ht="14.4" x14ac:dyDescent="0.3">
      <c r="A235" s="27">
        <v>3330</v>
      </c>
      <c r="B235" s="2" t="str">
        <f>_xlfn.XLOOKUP(A235,'Schools lookup'!A:A,'Schools lookup'!B:B)</f>
        <v>CIP3330</v>
      </c>
      <c r="C235" s="2" t="str">
        <f>_xlfn.XLOOKUP(A235,'Schools lookup'!A:A,'Schools lookup'!C:C)</f>
        <v>Newton Solney CofE (Aided) Infant School</v>
      </c>
      <c r="D235" s="21">
        <v>23466.73</v>
      </c>
      <c r="E235" s="21">
        <v>3438</v>
      </c>
      <c r="F235" s="21">
        <v>0</v>
      </c>
      <c r="G235" s="21">
        <v>334774.36</v>
      </c>
      <c r="H235" s="21">
        <v>0</v>
      </c>
      <c r="I235" s="21">
        <v>24456.9</v>
      </c>
      <c r="J235" s="21">
        <v>0</v>
      </c>
      <c r="K235" s="21">
        <v>3300</v>
      </c>
      <c r="L235" s="21">
        <v>7017.25</v>
      </c>
      <c r="M235" s="21">
        <v>0</v>
      </c>
      <c r="N235" s="21">
        <v>6803.51</v>
      </c>
      <c r="O235" s="21">
        <v>2230.2500000000005</v>
      </c>
      <c r="P235" s="21">
        <v>18</v>
      </c>
      <c r="Q235" s="21">
        <v>10784.67</v>
      </c>
      <c r="R235" s="21">
        <v>0</v>
      </c>
      <c r="S235" s="21">
        <v>0</v>
      </c>
      <c r="T235" s="3">
        <v>0</v>
      </c>
      <c r="U235" s="3">
        <v>0</v>
      </c>
      <c r="V235" s="3">
        <v>0</v>
      </c>
      <c r="W235" s="21">
        <v>1590</v>
      </c>
      <c r="X235" s="21">
        <v>0</v>
      </c>
      <c r="Y235" s="21">
        <v>26940</v>
      </c>
      <c r="Z235" s="21">
        <v>188310.90999999997</v>
      </c>
      <c r="AA235" s="21">
        <v>6304.5000000000009</v>
      </c>
      <c r="AB235">
        <v>75286.590000000026</v>
      </c>
      <c r="AC235">
        <v>0</v>
      </c>
      <c r="AD235">
        <v>24847.509999999995</v>
      </c>
      <c r="AE235">
        <v>0</v>
      </c>
      <c r="AF235">
        <v>3830.6000000000004</v>
      </c>
      <c r="AG235">
        <v>236.35</v>
      </c>
      <c r="AH235">
        <v>2430.06</v>
      </c>
      <c r="AI235">
        <v>3998.4700000000003</v>
      </c>
      <c r="AJ235">
        <v>232.08</v>
      </c>
      <c r="AK235">
        <v>7683.52</v>
      </c>
      <c r="AL235">
        <v>1077.6599999999999</v>
      </c>
      <c r="AM235">
        <v>13860.24</v>
      </c>
      <c r="AN235">
        <v>546.26</v>
      </c>
      <c r="AO235">
        <v>7089.1100000000006</v>
      </c>
      <c r="AP235">
        <v>1140.82</v>
      </c>
      <c r="AQ235">
        <v>8295.84</v>
      </c>
      <c r="AR235">
        <v>10971.300000000001</v>
      </c>
      <c r="AS235">
        <v>4659.16</v>
      </c>
      <c r="AT235" s="22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3096.8599999999997</v>
      </c>
      <c r="BB235">
        <v>1531.55</v>
      </c>
      <c r="BC235" s="21">
        <v>90</v>
      </c>
      <c r="BD235" s="21">
        <v>29028.559999999998</v>
      </c>
      <c r="BE235" s="21">
        <v>0</v>
      </c>
      <c r="BF235" s="21">
        <v>7144.62</v>
      </c>
      <c r="BG235" s="21">
        <v>9128.08</v>
      </c>
      <c r="BH235" s="21">
        <v>0</v>
      </c>
      <c r="BI235" s="21">
        <v>0</v>
      </c>
      <c r="BJ235" s="21">
        <v>0</v>
      </c>
      <c r="BK235" s="21">
        <v>0</v>
      </c>
      <c r="BL235" s="21">
        <v>0</v>
      </c>
      <c r="BM235" s="3">
        <v>11046.83</v>
      </c>
      <c r="BN235" s="21">
        <v>0</v>
      </c>
      <c r="BO235" s="21">
        <v>0</v>
      </c>
      <c r="BP235" s="21">
        <v>1</v>
      </c>
      <c r="BQ235" s="21">
        <v>0</v>
      </c>
      <c r="BR235" s="3">
        <v>9345.76</v>
      </c>
      <c r="BS235" s="3">
        <v>0</v>
      </c>
      <c r="BT235" s="3">
        <v>0</v>
      </c>
      <c r="BU235" s="3">
        <v>0</v>
      </c>
      <c r="BV235" s="3">
        <v>0</v>
      </c>
      <c r="BW235" s="3">
        <v>0</v>
      </c>
      <c r="BX235" s="20">
        <v>0</v>
      </c>
      <c r="BY235" s="20">
        <v>0</v>
      </c>
      <c r="BZ235" s="20">
        <v>28971.019999999997</v>
      </c>
      <c r="CA235" s="20">
        <v>1701.07</v>
      </c>
      <c r="CB235" s="20">
        <v>0</v>
      </c>
      <c r="CC235" s="20">
        <v>5028</v>
      </c>
      <c r="CD235" s="20">
        <v>0</v>
      </c>
    </row>
    <row r="236" spans="1:82" s="20" customFormat="1" ht="14.4" x14ac:dyDescent="0.3">
      <c r="A236" s="27">
        <v>3331</v>
      </c>
      <c r="B236" s="2" t="str">
        <f>_xlfn.XLOOKUP(A236,'Schools lookup'!A:A,'Schools lookup'!B:B)</f>
        <v>CIP3331</v>
      </c>
      <c r="C236" s="2" t="str">
        <f>_xlfn.XLOOKUP(A236,'Schools lookup'!A:A,'Schools lookup'!C:C)</f>
        <v>Pilsley CofE Primary School</v>
      </c>
      <c r="D236" s="21">
        <v>37671.040000000008</v>
      </c>
      <c r="E236" s="21">
        <v>40643.56</v>
      </c>
      <c r="F236" s="21">
        <v>0</v>
      </c>
      <c r="G236" s="21">
        <v>458029.99</v>
      </c>
      <c r="H236" s="21">
        <v>0</v>
      </c>
      <c r="I236" s="21">
        <v>33698.69</v>
      </c>
      <c r="J236" s="21">
        <v>0</v>
      </c>
      <c r="K236" s="21">
        <v>6585</v>
      </c>
      <c r="L236" s="21">
        <v>8228.17</v>
      </c>
      <c r="M236" s="21">
        <v>6435</v>
      </c>
      <c r="N236" s="21">
        <v>0</v>
      </c>
      <c r="O236" s="21">
        <v>19710.840000000004</v>
      </c>
      <c r="P236" s="21">
        <v>18249.099999999999</v>
      </c>
      <c r="Q236" s="21">
        <v>3897.22</v>
      </c>
      <c r="R236" s="21">
        <v>0</v>
      </c>
      <c r="S236" s="21">
        <v>8930</v>
      </c>
      <c r="T236" s="3">
        <v>0</v>
      </c>
      <c r="U236" s="3">
        <v>0</v>
      </c>
      <c r="V236" s="3">
        <v>0</v>
      </c>
      <c r="W236" s="21">
        <v>2620.8000000000002</v>
      </c>
      <c r="X236" s="21">
        <v>0</v>
      </c>
      <c r="Y236" s="21">
        <v>19243</v>
      </c>
      <c r="Z236" s="21">
        <v>314993.99000000011</v>
      </c>
      <c r="AA236" s="21">
        <v>2743.7599999999998</v>
      </c>
      <c r="AB236">
        <v>85974.490000000034</v>
      </c>
      <c r="AC236">
        <v>0</v>
      </c>
      <c r="AD236">
        <v>22823.209999999988</v>
      </c>
      <c r="AE236">
        <v>0</v>
      </c>
      <c r="AF236">
        <v>8164.3999999999987</v>
      </c>
      <c r="AG236">
        <v>596.4</v>
      </c>
      <c r="AH236">
        <v>2443.16</v>
      </c>
      <c r="AI236">
        <v>5422.21</v>
      </c>
      <c r="AJ236">
        <v>1028.05</v>
      </c>
      <c r="AK236">
        <v>4900.93</v>
      </c>
      <c r="AL236">
        <v>0</v>
      </c>
      <c r="AM236">
        <v>22966.030000000006</v>
      </c>
      <c r="AN236">
        <v>1203.27</v>
      </c>
      <c r="AO236">
        <v>11571.340000000004</v>
      </c>
      <c r="AP236">
        <v>1955.87</v>
      </c>
      <c r="AQ236">
        <v>1080.52</v>
      </c>
      <c r="AR236">
        <v>23980.14</v>
      </c>
      <c r="AS236">
        <v>1617</v>
      </c>
      <c r="AT236">
        <v>0</v>
      </c>
      <c r="AU236">
        <v>3652.95</v>
      </c>
      <c r="AV236">
        <v>0</v>
      </c>
      <c r="AW236">
        <v>0</v>
      </c>
      <c r="AX236">
        <v>0</v>
      </c>
      <c r="AY236">
        <v>2394.4899999999998</v>
      </c>
      <c r="AZ236">
        <v>0</v>
      </c>
      <c r="BA236">
        <v>3517.4999999999991</v>
      </c>
      <c r="BB236">
        <v>1722</v>
      </c>
      <c r="BC236" s="21">
        <v>1234</v>
      </c>
      <c r="BD236" s="21">
        <v>35944.879999999997</v>
      </c>
      <c r="BE236" s="21">
        <v>0</v>
      </c>
      <c r="BF236" s="21">
        <v>6281.75</v>
      </c>
      <c r="BG236" s="21">
        <v>10655.09</v>
      </c>
      <c r="BH236" s="21">
        <v>0</v>
      </c>
      <c r="BI236" s="21">
        <v>0</v>
      </c>
      <c r="BJ236" s="21">
        <v>0</v>
      </c>
      <c r="BK236" s="21">
        <v>0</v>
      </c>
      <c r="BL236" s="21">
        <v>0</v>
      </c>
      <c r="BM236" s="3">
        <v>13532.45</v>
      </c>
      <c r="BN236" s="21">
        <v>0</v>
      </c>
      <c r="BO236" s="21">
        <v>0</v>
      </c>
      <c r="BP236" s="21">
        <v>1</v>
      </c>
      <c r="BQ236" s="21">
        <v>0</v>
      </c>
      <c r="BR236" s="3">
        <v>0</v>
      </c>
      <c r="BS236" s="3">
        <v>0</v>
      </c>
      <c r="BT236" s="3">
        <v>0</v>
      </c>
      <c r="BU236" s="3">
        <v>0</v>
      </c>
      <c r="BV236" s="3">
        <v>0</v>
      </c>
      <c r="BW236" s="3">
        <v>3368.97</v>
      </c>
      <c r="BX236" s="20">
        <v>0</v>
      </c>
      <c r="BY236" s="20">
        <v>0</v>
      </c>
      <c r="BZ236" s="20">
        <v>41810.619999999995</v>
      </c>
      <c r="CA236" s="20">
        <v>10163.48</v>
      </c>
      <c r="CB236" s="20">
        <v>0</v>
      </c>
      <c r="CC236" s="20">
        <v>43264.36</v>
      </c>
      <c r="CD236" s="20">
        <v>0</v>
      </c>
    </row>
    <row r="237" spans="1:82" s="20" customFormat="1" ht="14.4" x14ac:dyDescent="0.3">
      <c r="A237" s="27">
        <v>3337</v>
      </c>
      <c r="B237" s="2" t="str">
        <f>_xlfn.XLOOKUP(A237,'Schools lookup'!A:A,'Schools lookup'!B:B)</f>
        <v>CIP3337</v>
      </c>
      <c r="C237" s="2" t="str">
        <f>_xlfn.XLOOKUP(A237,'Schools lookup'!A:A,'Schools lookup'!C:C)</f>
        <v>Taddington and Priestcliffe School</v>
      </c>
      <c r="D237" s="21">
        <v>101824.16</v>
      </c>
      <c r="E237" s="21">
        <v>0</v>
      </c>
      <c r="F237" s="21">
        <v>0</v>
      </c>
      <c r="G237" s="21">
        <v>486048.54000000004</v>
      </c>
      <c r="H237" s="21">
        <v>0</v>
      </c>
      <c r="I237" s="21">
        <v>8191.4800000000005</v>
      </c>
      <c r="J237" s="21">
        <v>0</v>
      </c>
      <c r="K237" s="21">
        <v>15890</v>
      </c>
      <c r="L237" s="21">
        <v>12450.54</v>
      </c>
      <c r="M237" s="21">
        <v>0</v>
      </c>
      <c r="N237" s="21">
        <v>0</v>
      </c>
      <c r="O237" s="21">
        <v>20722.060000000005</v>
      </c>
      <c r="P237" s="21">
        <v>11271.109999999999</v>
      </c>
      <c r="Q237" s="21">
        <v>3408.34</v>
      </c>
      <c r="R237" s="21">
        <v>182.72</v>
      </c>
      <c r="S237" s="21">
        <v>0</v>
      </c>
      <c r="T237" s="3">
        <v>0</v>
      </c>
      <c r="U237" s="3">
        <v>0</v>
      </c>
      <c r="V237" s="3">
        <v>0</v>
      </c>
      <c r="W237" s="21">
        <v>0</v>
      </c>
      <c r="X237" s="21">
        <v>0</v>
      </c>
      <c r="Y237" s="21">
        <v>25289</v>
      </c>
      <c r="Z237" s="21">
        <v>299850.94999999984</v>
      </c>
      <c r="AA237" s="21">
        <v>0</v>
      </c>
      <c r="AB237">
        <v>62734.219999999987</v>
      </c>
      <c r="AC237">
        <v>2938.08</v>
      </c>
      <c r="AD237">
        <v>28296.540000000005</v>
      </c>
      <c r="AE237">
        <v>520.23</v>
      </c>
      <c r="AF237">
        <v>5970.7300000000014</v>
      </c>
      <c r="AG237">
        <v>540</v>
      </c>
      <c r="AH237">
        <v>462.08000000000004</v>
      </c>
      <c r="AI237">
        <v>5129.1900000000005</v>
      </c>
      <c r="AJ237">
        <v>1176.51</v>
      </c>
      <c r="AK237">
        <v>7719.5</v>
      </c>
      <c r="AL237">
        <v>1627.8600000000001</v>
      </c>
      <c r="AM237">
        <v>4204.51</v>
      </c>
      <c r="AN237">
        <v>2044.09</v>
      </c>
      <c r="AO237">
        <v>12197.12</v>
      </c>
      <c r="AP237">
        <v>1365</v>
      </c>
      <c r="AQ237">
        <v>990.94999999999959</v>
      </c>
      <c r="AR237">
        <v>22137.720000000005</v>
      </c>
      <c r="AS237">
        <v>0</v>
      </c>
      <c r="AT237">
        <v>0</v>
      </c>
      <c r="AU237">
        <v>4544.92</v>
      </c>
      <c r="AV237">
        <v>0</v>
      </c>
      <c r="AW237">
        <v>0</v>
      </c>
      <c r="AX237">
        <v>1021.91</v>
      </c>
      <c r="AY237">
        <v>673.6</v>
      </c>
      <c r="AZ237">
        <v>0</v>
      </c>
      <c r="BA237">
        <v>4728.5600000000013</v>
      </c>
      <c r="BB237">
        <v>2091</v>
      </c>
      <c r="BC237" s="21">
        <v>5958.61</v>
      </c>
      <c r="BD237" s="21">
        <v>33516.58</v>
      </c>
      <c r="BE237" s="21">
        <v>8455</v>
      </c>
      <c r="BF237" s="21">
        <v>3983.3500000000004</v>
      </c>
      <c r="BG237" s="21">
        <v>11191.69</v>
      </c>
      <c r="BH237" s="21">
        <v>0</v>
      </c>
      <c r="BI237" s="21">
        <v>0</v>
      </c>
      <c r="BJ237" s="21">
        <v>0</v>
      </c>
      <c r="BK237" s="21">
        <v>0</v>
      </c>
      <c r="BL237" s="21">
        <v>0</v>
      </c>
      <c r="BM237" s="3">
        <v>5036.8500000000004</v>
      </c>
      <c r="BN237" s="21">
        <v>0</v>
      </c>
      <c r="BO237" s="21">
        <v>0</v>
      </c>
      <c r="BP237" s="21">
        <v>1</v>
      </c>
      <c r="BQ237" s="21">
        <v>0</v>
      </c>
      <c r="BR237" s="3">
        <v>0</v>
      </c>
      <c r="BS237" s="3">
        <v>0</v>
      </c>
      <c r="BT237" s="3">
        <v>0</v>
      </c>
      <c r="BU237" s="3">
        <v>0</v>
      </c>
      <c r="BV237" s="3">
        <v>0</v>
      </c>
      <c r="BW237" s="3">
        <v>0</v>
      </c>
      <c r="BX237" s="20">
        <v>0</v>
      </c>
      <c r="BY237" s="20">
        <v>0</v>
      </c>
      <c r="BZ237" s="20">
        <v>149207.45000000001</v>
      </c>
      <c r="CA237" s="20">
        <v>5036.8500000000004</v>
      </c>
      <c r="CB237" s="20">
        <v>0</v>
      </c>
      <c r="CC237" s="20">
        <v>0</v>
      </c>
      <c r="CD237" s="20">
        <v>0</v>
      </c>
    </row>
    <row r="238" spans="1:82" s="20" customFormat="1" ht="14.4" x14ac:dyDescent="0.3">
      <c r="A238" s="27">
        <v>3342</v>
      </c>
      <c r="B238" s="2" t="str">
        <f>_xlfn.XLOOKUP(A238,'Schools lookup'!A:A,'Schools lookup'!B:B)</f>
        <v>CIP3342</v>
      </c>
      <c r="C238" s="2" t="str">
        <f>_xlfn.XLOOKUP(A238,'Schools lookup'!A:A,'Schools lookup'!C:C)</f>
        <v>Weston-on-Trent CofE (VA) Primary School</v>
      </c>
      <c r="D238" s="21">
        <v>-133956.58000000002</v>
      </c>
      <c r="E238" s="21">
        <v>3800.5</v>
      </c>
      <c r="F238" s="21">
        <v>0</v>
      </c>
      <c r="G238" s="21">
        <v>779956.13</v>
      </c>
      <c r="H238" s="21">
        <v>0</v>
      </c>
      <c r="I238" s="21">
        <v>277203.86</v>
      </c>
      <c r="J238" s="21">
        <v>0</v>
      </c>
      <c r="K238" s="21">
        <v>29890</v>
      </c>
      <c r="L238" s="21">
        <v>24148.36</v>
      </c>
      <c r="M238" s="21">
        <v>0</v>
      </c>
      <c r="N238" s="21">
        <v>0</v>
      </c>
      <c r="O238" s="21">
        <v>6036.08</v>
      </c>
      <c r="P238" s="21">
        <v>16133.33</v>
      </c>
      <c r="Q238" s="21">
        <v>9967.24</v>
      </c>
      <c r="R238" s="21">
        <v>0</v>
      </c>
      <c r="S238" s="21">
        <v>10538.53</v>
      </c>
      <c r="T238" s="3">
        <v>0</v>
      </c>
      <c r="U238" s="3">
        <v>0</v>
      </c>
      <c r="V238" s="3">
        <v>0</v>
      </c>
      <c r="W238" s="21">
        <v>36598.550000000003</v>
      </c>
      <c r="X238" s="21">
        <v>0</v>
      </c>
      <c r="Y238" s="21">
        <v>38043</v>
      </c>
      <c r="Z238" s="21">
        <v>469411.95999999985</v>
      </c>
      <c r="AA238" s="21">
        <v>0</v>
      </c>
      <c r="AB238">
        <v>287579.33000000007</v>
      </c>
      <c r="AC238">
        <v>26760.83</v>
      </c>
      <c r="AD238">
        <v>47865.589999999982</v>
      </c>
      <c r="AE238">
        <v>0</v>
      </c>
      <c r="AF238">
        <v>7860.5700000000006</v>
      </c>
      <c r="AG238">
        <v>1258.95</v>
      </c>
      <c r="AH238">
        <v>2877.35</v>
      </c>
      <c r="AI238">
        <v>9814.75</v>
      </c>
      <c r="AJ238">
        <v>2298.84</v>
      </c>
      <c r="AK238">
        <v>7791.1900000000005</v>
      </c>
      <c r="AL238">
        <v>1680</v>
      </c>
      <c r="AM238">
        <v>2537.2200000000003</v>
      </c>
      <c r="AN238">
        <v>2453.0699999999997</v>
      </c>
      <c r="AO238">
        <v>16547.07</v>
      </c>
      <c r="AP238">
        <v>6715.8</v>
      </c>
      <c r="AQ238">
        <v>1992.1899999999996</v>
      </c>
      <c r="AR238">
        <v>43968.409999999996</v>
      </c>
      <c r="AS238">
        <v>844.73</v>
      </c>
      <c r="AT238">
        <v>0</v>
      </c>
      <c r="AU238">
        <v>7701.61</v>
      </c>
      <c r="AV238">
        <v>0</v>
      </c>
      <c r="AW238">
        <v>1769.76</v>
      </c>
      <c r="AX238">
        <v>0</v>
      </c>
      <c r="AY238">
        <v>7432.66</v>
      </c>
      <c r="AZ238">
        <v>0</v>
      </c>
      <c r="BA238">
        <v>3449.6300000000024</v>
      </c>
      <c r="BB238">
        <v>4366.5</v>
      </c>
      <c r="BC238" s="21">
        <v>6151.7</v>
      </c>
      <c r="BD238" s="21">
        <v>67872.659999999974</v>
      </c>
      <c r="BE238" s="21">
        <v>29299.670000000002</v>
      </c>
      <c r="BF238" s="21">
        <v>46924.209999999992</v>
      </c>
      <c r="BG238" s="21">
        <v>15889.66</v>
      </c>
      <c r="BH238" s="21">
        <v>0</v>
      </c>
      <c r="BI238" s="21">
        <v>0</v>
      </c>
      <c r="BJ238" s="21">
        <v>0</v>
      </c>
      <c r="BK238" s="21">
        <v>0</v>
      </c>
      <c r="BL238" s="21">
        <v>18577.959999999995</v>
      </c>
      <c r="BM238" s="3">
        <v>15744.12</v>
      </c>
      <c r="BN238" s="21">
        <v>0</v>
      </c>
      <c r="BO238" s="21">
        <v>0</v>
      </c>
      <c r="BP238" s="21">
        <v>1</v>
      </c>
      <c r="BQ238" s="21">
        <v>0</v>
      </c>
      <c r="BR238" s="3">
        <v>3028.5</v>
      </c>
      <c r="BS238" s="3">
        <v>0</v>
      </c>
      <c r="BT238" s="3">
        <v>0</v>
      </c>
      <c r="BU238" s="3">
        <v>0</v>
      </c>
      <c r="BV238" s="3">
        <v>0</v>
      </c>
      <c r="BW238" s="3">
        <v>0</v>
      </c>
      <c r="BX238" s="20">
        <v>0</v>
      </c>
      <c r="BY238" s="20">
        <v>0</v>
      </c>
      <c r="BZ238" s="20">
        <v>-73155.960000000006</v>
      </c>
      <c r="CA238" s="20">
        <v>12715.62</v>
      </c>
      <c r="CB238" s="20">
        <v>0</v>
      </c>
      <c r="CC238" s="20">
        <v>21821.090000000007</v>
      </c>
      <c r="CD238" s="20">
        <v>0</v>
      </c>
    </row>
    <row r="239" spans="1:82" s="20" customFormat="1" ht="14.4" x14ac:dyDescent="0.3">
      <c r="A239" s="27">
        <v>3502</v>
      </c>
      <c r="B239" s="2" t="str">
        <f>_xlfn.XLOOKUP(A239,'Schools lookup'!A:A,'Schools lookup'!B:B)</f>
        <v>CIP3502</v>
      </c>
      <c r="C239" s="2" t="str">
        <f>_xlfn.XLOOKUP(A239,'Schools lookup'!A:A,'Schools lookup'!C:C)</f>
        <v>St Mary's Catholic Primary</v>
      </c>
      <c r="D239" s="21">
        <v>379395.2</v>
      </c>
      <c r="E239" s="21">
        <v>0</v>
      </c>
      <c r="F239" s="21">
        <v>0</v>
      </c>
      <c r="G239" s="21">
        <v>2018534.22</v>
      </c>
      <c r="H239" s="21">
        <v>0</v>
      </c>
      <c r="I239" s="21">
        <v>98160.04</v>
      </c>
      <c r="J239" s="21">
        <v>0</v>
      </c>
      <c r="K239" s="21">
        <v>110770</v>
      </c>
      <c r="L239" s="21">
        <v>39990.270000000004</v>
      </c>
      <c r="M239" s="21">
        <v>0</v>
      </c>
      <c r="N239" s="21">
        <v>0</v>
      </c>
      <c r="O239" s="21">
        <v>27203.340000000004</v>
      </c>
      <c r="P239" s="21">
        <v>57576.97</v>
      </c>
      <c r="Q239" s="21">
        <v>2211.3999999999996</v>
      </c>
      <c r="R239" s="21">
        <v>992.3599999999999</v>
      </c>
      <c r="S239" s="21">
        <v>16856.3</v>
      </c>
      <c r="T239" s="3">
        <v>0</v>
      </c>
      <c r="U239" s="3">
        <v>0</v>
      </c>
      <c r="V239" s="3">
        <v>0</v>
      </c>
      <c r="W239" s="21">
        <v>0</v>
      </c>
      <c r="X239" s="21">
        <v>0</v>
      </c>
      <c r="Y239" s="21">
        <v>84150</v>
      </c>
      <c r="Z239" s="21">
        <v>1161092.95</v>
      </c>
      <c r="AA239" s="21">
        <v>2725.32</v>
      </c>
      <c r="AB239">
        <v>575162.32999999996</v>
      </c>
      <c r="AC239">
        <v>62681.079999999994</v>
      </c>
      <c r="AD239">
        <v>131403.45000000004</v>
      </c>
      <c r="AE239">
        <v>68.260000000000005</v>
      </c>
      <c r="AF239">
        <v>32153.450000000004</v>
      </c>
      <c r="AG239">
        <v>2353.6</v>
      </c>
      <c r="AH239">
        <v>3776.5</v>
      </c>
      <c r="AI239">
        <v>22973.37</v>
      </c>
      <c r="AJ239">
        <v>5934.5300000000007</v>
      </c>
      <c r="AK239">
        <v>39975.130000000019</v>
      </c>
      <c r="AL239">
        <v>2528.0400000000004</v>
      </c>
      <c r="AM239">
        <v>10970.179999999997</v>
      </c>
      <c r="AN239">
        <v>6098.13</v>
      </c>
      <c r="AO239">
        <v>47465.649999999994</v>
      </c>
      <c r="AP239">
        <v>10021.700000000001</v>
      </c>
      <c r="AQ239">
        <v>15500.449999999999</v>
      </c>
      <c r="AR239">
        <v>61691.810000000027</v>
      </c>
      <c r="AS239">
        <v>0</v>
      </c>
      <c r="AT239">
        <v>0</v>
      </c>
      <c r="AU239">
        <v>10906.14</v>
      </c>
      <c r="AV239">
        <v>0</v>
      </c>
      <c r="AW239">
        <v>4079.16</v>
      </c>
      <c r="AX239">
        <v>0</v>
      </c>
      <c r="AY239">
        <v>0</v>
      </c>
      <c r="AZ239">
        <v>0</v>
      </c>
      <c r="BA239">
        <v>2964.8200000000024</v>
      </c>
      <c r="BB239">
        <v>14895.279999999999</v>
      </c>
      <c r="BC239" s="21">
        <v>13359.37</v>
      </c>
      <c r="BD239" s="21">
        <v>150834.35</v>
      </c>
      <c r="BE239" s="21">
        <v>9942.5</v>
      </c>
      <c r="BF239" s="21">
        <v>142921.53999999998</v>
      </c>
      <c r="BG239" s="21">
        <v>31941.94</v>
      </c>
      <c r="BH239" s="21">
        <v>0</v>
      </c>
      <c r="BI239" s="21">
        <v>0</v>
      </c>
      <c r="BJ239" s="21">
        <v>0</v>
      </c>
      <c r="BK239" s="21">
        <v>0</v>
      </c>
      <c r="BL239" s="21">
        <v>0</v>
      </c>
      <c r="BM239" s="3">
        <v>35199.22</v>
      </c>
      <c r="BN239" s="21">
        <v>0</v>
      </c>
      <c r="BO239" s="21">
        <v>0</v>
      </c>
      <c r="BP239" s="21">
        <v>1</v>
      </c>
      <c r="BQ239" s="21">
        <v>0</v>
      </c>
      <c r="BR239" s="3">
        <v>28026.7</v>
      </c>
      <c r="BS239" s="3">
        <v>0</v>
      </c>
      <c r="BT239" s="3">
        <v>0</v>
      </c>
      <c r="BU239" s="3">
        <v>0</v>
      </c>
      <c r="BV239" s="3">
        <v>0</v>
      </c>
      <c r="BW239" s="3">
        <v>0</v>
      </c>
      <c r="BX239" s="20">
        <v>0</v>
      </c>
      <c r="BY239" s="20">
        <v>0</v>
      </c>
      <c r="BZ239" s="20">
        <v>259419.07</v>
      </c>
      <c r="CA239" s="20">
        <v>7172.52</v>
      </c>
      <c r="CB239" s="20">
        <v>0</v>
      </c>
      <c r="CC239" s="20">
        <v>0</v>
      </c>
      <c r="CD239" s="20">
        <v>0</v>
      </c>
    </row>
    <row r="240" spans="1:82" s="20" customFormat="1" ht="14.4" x14ac:dyDescent="0.3">
      <c r="A240" s="27">
        <v>3523</v>
      </c>
      <c r="B240" s="2" t="str">
        <f>_xlfn.XLOOKUP(A240,'Schools lookup'!A:A,'Schools lookup'!B:B)</f>
        <v>CIP3523</v>
      </c>
      <c r="C240" s="2" t="str">
        <f>_xlfn.XLOOKUP(A240,'Schools lookup'!A:A,'Schools lookup'!C:C)</f>
        <v>St Andrew's CofE Methodist (Aided) Primary School</v>
      </c>
      <c r="D240" s="21">
        <v>167285.46</v>
      </c>
      <c r="E240" s="21">
        <v>0</v>
      </c>
      <c r="F240" s="21">
        <v>0</v>
      </c>
      <c r="G240" s="21">
        <v>1076888.05</v>
      </c>
      <c r="H240" s="21">
        <v>0</v>
      </c>
      <c r="I240" s="21">
        <v>34615.580000000009</v>
      </c>
      <c r="J240" s="21">
        <v>0</v>
      </c>
      <c r="K240" s="21">
        <v>34640</v>
      </c>
      <c r="L240" s="21">
        <v>21791.13</v>
      </c>
      <c r="M240" s="21">
        <v>0</v>
      </c>
      <c r="N240" s="21">
        <v>0</v>
      </c>
      <c r="O240" s="21">
        <v>13154.899999999996</v>
      </c>
      <c r="P240" s="21">
        <v>25187.390000000007</v>
      </c>
      <c r="Q240" s="21">
        <v>10621.51</v>
      </c>
      <c r="R240" s="21">
        <v>0</v>
      </c>
      <c r="S240" s="21">
        <v>0</v>
      </c>
      <c r="T240" s="3">
        <v>0</v>
      </c>
      <c r="U240" s="3">
        <v>0</v>
      </c>
      <c r="V240" s="3">
        <v>0</v>
      </c>
      <c r="W240" s="21">
        <v>292.5</v>
      </c>
      <c r="X240" s="21">
        <v>0</v>
      </c>
      <c r="Y240" s="21">
        <v>56863</v>
      </c>
      <c r="Z240" s="21">
        <v>679624.02999999991</v>
      </c>
      <c r="AA240" s="21">
        <v>20604.79</v>
      </c>
      <c r="AB240">
        <v>246362.91000000006</v>
      </c>
      <c r="AC240">
        <v>43695.950000000012</v>
      </c>
      <c r="AD240">
        <v>40842.619999999995</v>
      </c>
      <c r="AE240">
        <v>0</v>
      </c>
      <c r="AF240">
        <v>24302.929999999993</v>
      </c>
      <c r="AG240">
        <v>1459.6</v>
      </c>
      <c r="AH240">
        <v>3189</v>
      </c>
      <c r="AI240">
        <v>14183.169999999998</v>
      </c>
      <c r="AJ240">
        <v>3068.23</v>
      </c>
      <c r="AK240">
        <v>12065.660000000002</v>
      </c>
      <c r="AL240">
        <v>6077</v>
      </c>
      <c r="AM240">
        <v>3545.110000000001</v>
      </c>
      <c r="AN240">
        <v>3553.1300000000006</v>
      </c>
      <c r="AO240">
        <v>23005.029999999995</v>
      </c>
      <c r="AP240">
        <v>5514.6</v>
      </c>
      <c r="AQ240">
        <v>1127.3800000000001</v>
      </c>
      <c r="AR240">
        <v>36259.010000000017</v>
      </c>
      <c r="AS240">
        <v>4116</v>
      </c>
      <c r="AT240">
        <v>0</v>
      </c>
      <c r="AU240">
        <v>14584.960000000001</v>
      </c>
      <c r="AV240">
        <v>0</v>
      </c>
      <c r="AW240">
        <v>14774.25</v>
      </c>
      <c r="AX240">
        <v>0</v>
      </c>
      <c r="AY240">
        <v>0</v>
      </c>
      <c r="AZ240">
        <v>0</v>
      </c>
      <c r="BA240">
        <v>3373.5899999999997</v>
      </c>
      <c r="BB240">
        <v>6887.5</v>
      </c>
      <c r="BC240" s="21">
        <v>7096.44</v>
      </c>
      <c r="BD240" s="21">
        <v>72466.659999999974</v>
      </c>
      <c r="BE240" s="21">
        <v>12327.349999999999</v>
      </c>
      <c r="BF240" s="21">
        <v>10804.869999999999</v>
      </c>
      <c r="BG240" s="21">
        <v>20643.02</v>
      </c>
      <c r="BH240" s="21">
        <v>0</v>
      </c>
      <c r="BI240" s="21">
        <v>0</v>
      </c>
      <c r="BJ240" s="21">
        <v>0</v>
      </c>
      <c r="BK240" s="21">
        <v>0</v>
      </c>
      <c r="BL240" s="21">
        <v>0</v>
      </c>
      <c r="BM240" s="3">
        <v>23605.4</v>
      </c>
      <c r="BN240" s="21">
        <v>0</v>
      </c>
      <c r="BO240" s="21">
        <v>0</v>
      </c>
      <c r="BP240" s="21">
        <v>1</v>
      </c>
      <c r="BQ240" s="21">
        <v>0</v>
      </c>
      <c r="BR240" s="3">
        <v>20598</v>
      </c>
      <c r="BS240" s="3">
        <v>0</v>
      </c>
      <c r="BT240" s="3">
        <v>0</v>
      </c>
      <c r="BU240" s="3">
        <v>0</v>
      </c>
      <c r="BV240" s="3">
        <v>0</v>
      </c>
      <c r="BW240" s="3">
        <v>0</v>
      </c>
      <c r="BX240" s="20">
        <v>0</v>
      </c>
      <c r="BY240" s="20">
        <v>0</v>
      </c>
      <c r="BZ240" s="20">
        <v>105492.23</v>
      </c>
      <c r="CA240" s="20">
        <v>3007.4</v>
      </c>
      <c r="CB240" s="20">
        <v>0</v>
      </c>
      <c r="CC240" s="20">
        <v>292.5</v>
      </c>
      <c r="CD240" s="20">
        <v>0</v>
      </c>
    </row>
    <row r="241" spans="1:82" s="20" customFormat="1" ht="14.4" x14ac:dyDescent="0.3">
      <c r="A241" s="27">
        <v>3538</v>
      </c>
      <c r="B241" s="2" t="str">
        <f>_xlfn.XLOOKUP(A241,'Schools lookup'!A:A,'Schools lookup'!B:B)</f>
        <v>CIP3538</v>
      </c>
      <c r="C241" s="2" t="str">
        <f>_xlfn.XLOOKUP(A241,'Schools lookup'!A:A,'Schools lookup'!C:C)</f>
        <v>Tintwistle CofE (Aided) Primary School</v>
      </c>
      <c r="D241" s="21">
        <v>65118.139999999992</v>
      </c>
      <c r="E241" s="21">
        <v>58272.950000000004</v>
      </c>
      <c r="F241" s="21">
        <v>0</v>
      </c>
      <c r="G241" s="21">
        <v>704565.94</v>
      </c>
      <c r="H241" s="21">
        <v>0</v>
      </c>
      <c r="I241" s="21">
        <v>76824.320000000007</v>
      </c>
      <c r="J241" s="21">
        <v>0</v>
      </c>
      <c r="K241" s="21">
        <v>43390</v>
      </c>
      <c r="L241" s="21">
        <v>15982.86</v>
      </c>
      <c r="M241" s="21">
        <v>0</v>
      </c>
      <c r="N241" s="21">
        <v>0</v>
      </c>
      <c r="O241" s="21">
        <v>19951.61</v>
      </c>
      <c r="P241" s="21">
        <v>15931.71</v>
      </c>
      <c r="Q241" s="21">
        <v>3492.1</v>
      </c>
      <c r="R241" s="21">
        <v>0</v>
      </c>
      <c r="S241" s="21">
        <v>3664</v>
      </c>
      <c r="T241" s="3">
        <v>0</v>
      </c>
      <c r="U241" s="3">
        <v>0</v>
      </c>
      <c r="V241" s="3">
        <v>0</v>
      </c>
      <c r="W241" s="21">
        <v>14019.96</v>
      </c>
      <c r="X241" s="21">
        <v>0</v>
      </c>
      <c r="Y241" s="21">
        <v>34567</v>
      </c>
      <c r="Z241" s="21">
        <v>478178.80000000016</v>
      </c>
      <c r="AA241" s="21">
        <v>8407.33</v>
      </c>
      <c r="AB241">
        <v>174004.44999999995</v>
      </c>
      <c r="AC241">
        <v>27101.269999999993</v>
      </c>
      <c r="AD241">
        <v>36738.710000000006</v>
      </c>
      <c r="AE241">
        <v>0</v>
      </c>
      <c r="AF241">
        <v>12699.490000000003</v>
      </c>
      <c r="AG241">
        <v>931.54</v>
      </c>
      <c r="AH241">
        <v>5787.5</v>
      </c>
      <c r="AI241">
        <v>7234.18</v>
      </c>
      <c r="AJ241">
        <v>771.11</v>
      </c>
      <c r="AK241">
        <v>5420.9599999999991</v>
      </c>
      <c r="AL241">
        <v>3603.33</v>
      </c>
      <c r="AM241">
        <v>1779.9899999999998</v>
      </c>
      <c r="AN241">
        <v>4012.75</v>
      </c>
      <c r="AO241">
        <v>16841.819999999996</v>
      </c>
      <c r="AP241">
        <v>4586.3999999999996</v>
      </c>
      <c r="AQ241">
        <v>2325.21</v>
      </c>
      <c r="AR241">
        <v>23119.780000000006</v>
      </c>
      <c r="AS241">
        <v>0</v>
      </c>
      <c r="AT241" s="22">
        <v>0</v>
      </c>
      <c r="AU241">
        <v>575</v>
      </c>
      <c r="AV241">
        <v>0</v>
      </c>
      <c r="AW241">
        <v>0</v>
      </c>
      <c r="AX241">
        <v>2714.45</v>
      </c>
      <c r="AY241">
        <v>0</v>
      </c>
      <c r="AZ241">
        <v>0</v>
      </c>
      <c r="BA241">
        <v>29351.149999999983</v>
      </c>
      <c r="BB241">
        <v>6182.59</v>
      </c>
      <c r="BC241" s="21">
        <v>4247.67</v>
      </c>
      <c r="BD241" s="21">
        <v>50543.160000000033</v>
      </c>
      <c r="BE241" s="21">
        <v>16076.34</v>
      </c>
      <c r="BF241" s="21">
        <v>26616.440000000002</v>
      </c>
      <c r="BG241" s="21">
        <v>14890.43</v>
      </c>
      <c r="BH241" s="21">
        <v>0</v>
      </c>
      <c r="BI241" s="21">
        <v>0</v>
      </c>
      <c r="BJ241" s="21">
        <v>0</v>
      </c>
      <c r="BK241" s="21">
        <v>26451.650000000005</v>
      </c>
      <c r="BL241" s="21">
        <v>6710.47</v>
      </c>
      <c r="BM241" s="3">
        <v>5710</v>
      </c>
      <c r="BN241" s="21">
        <v>0</v>
      </c>
      <c r="BO241" s="21">
        <v>0</v>
      </c>
      <c r="BP241" s="21">
        <v>1</v>
      </c>
      <c r="BQ241" s="21">
        <v>0</v>
      </c>
      <c r="BR241" s="3">
        <v>0</v>
      </c>
      <c r="BS241" s="3">
        <v>0</v>
      </c>
      <c r="BT241" s="3">
        <v>0</v>
      </c>
      <c r="BU241" s="3">
        <v>0</v>
      </c>
      <c r="BV241" s="3">
        <v>0</v>
      </c>
      <c r="BW241" s="3">
        <v>0</v>
      </c>
      <c r="BX241" s="20">
        <v>0</v>
      </c>
      <c r="BY241" s="20">
        <v>0</v>
      </c>
      <c r="BZ241" s="20">
        <v>18745.830000000009</v>
      </c>
      <c r="CA241" s="20">
        <v>5710</v>
      </c>
      <c r="CB241" s="20">
        <v>0</v>
      </c>
      <c r="CC241" s="20">
        <v>39130.789999999994</v>
      </c>
      <c r="CD241" s="20">
        <v>0</v>
      </c>
    </row>
    <row r="242" spans="1:82" s="20" customFormat="1" ht="14.4" x14ac:dyDescent="0.3">
      <c r="A242" s="27">
        <v>3540</v>
      </c>
      <c r="B242" s="2" t="str">
        <f>_xlfn.XLOOKUP(A242,'Schools lookup'!A:A,'Schools lookup'!B:B)</f>
        <v>CIP3540</v>
      </c>
      <c r="C242" s="2" t="str">
        <f>_xlfn.XLOOKUP(A242,'Schools lookup'!A:A,'Schools lookup'!C:C)</f>
        <v>All Saints CofE Primary School</v>
      </c>
      <c r="D242" s="21">
        <v>215653.07</v>
      </c>
      <c r="E242" s="21">
        <v>-4059.409999999998</v>
      </c>
      <c r="F242" s="21">
        <v>0</v>
      </c>
      <c r="G242" s="21">
        <v>630059.41</v>
      </c>
      <c r="H242" s="21">
        <v>0</v>
      </c>
      <c r="I242" s="21">
        <v>10898.539999999999</v>
      </c>
      <c r="J242" s="21">
        <v>0</v>
      </c>
      <c r="K242" s="21">
        <v>35470</v>
      </c>
      <c r="L242" s="21">
        <v>10031.5</v>
      </c>
      <c r="M242" s="21">
        <v>0</v>
      </c>
      <c r="N242" s="21">
        <v>0</v>
      </c>
      <c r="O242" s="21">
        <v>17233.09</v>
      </c>
      <c r="P242" s="21">
        <v>18880.579999999998</v>
      </c>
      <c r="Q242" s="21">
        <v>464.93</v>
      </c>
      <c r="R242" s="21">
        <v>0</v>
      </c>
      <c r="S242" s="21">
        <v>2932.99</v>
      </c>
      <c r="T242" s="3">
        <v>0</v>
      </c>
      <c r="U242" s="3">
        <v>0</v>
      </c>
      <c r="V242" s="3">
        <v>0</v>
      </c>
      <c r="W242" s="21">
        <v>13301.75</v>
      </c>
      <c r="X242" s="21">
        <v>0</v>
      </c>
      <c r="Y242" s="21">
        <v>30389</v>
      </c>
      <c r="Z242" s="21">
        <v>350435.98</v>
      </c>
      <c r="AA242" s="21">
        <v>10283.07</v>
      </c>
      <c r="AB242">
        <v>91409.329999999987</v>
      </c>
      <c r="AC242">
        <v>758.62</v>
      </c>
      <c r="AD242">
        <v>44540.520000000004</v>
      </c>
      <c r="AE242">
        <v>0</v>
      </c>
      <c r="AF242">
        <v>18075.390000000007</v>
      </c>
      <c r="AG242">
        <v>494.54</v>
      </c>
      <c r="AH242">
        <v>6757</v>
      </c>
      <c r="AI242">
        <v>6974.5899999999992</v>
      </c>
      <c r="AJ242">
        <v>2657.2</v>
      </c>
      <c r="AK242">
        <v>13848.79</v>
      </c>
      <c r="AL242">
        <v>0</v>
      </c>
      <c r="AM242">
        <v>19592.61</v>
      </c>
      <c r="AN242">
        <v>1040.1199999999999</v>
      </c>
      <c r="AO242">
        <v>16308.539999999999</v>
      </c>
      <c r="AP242">
        <v>1519.53</v>
      </c>
      <c r="AQ242">
        <v>1012.5500000000002</v>
      </c>
      <c r="AR242">
        <v>30721.330000000005</v>
      </c>
      <c r="AS242">
        <v>0</v>
      </c>
      <c r="AT242">
        <v>0</v>
      </c>
      <c r="AU242">
        <v>9932.3000000000011</v>
      </c>
      <c r="AV242">
        <v>0</v>
      </c>
      <c r="AW242">
        <v>4188.4400000000005</v>
      </c>
      <c r="AX242">
        <v>0</v>
      </c>
      <c r="AY242">
        <v>0</v>
      </c>
      <c r="AZ242">
        <v>0</v>
      </c>
      <c r="BA242">
        <v>3770.2799999999993</v>
      </c>
      <c r="BB242">
        <v>2275.5</v>
      </c>
      <c r="BC242" s="21">
        <v>75106.19</v>
      </c>
      <c r="BD242" s="21">
        <v>47051.55999999999</v>
      </c>
      <c r="BE242" s="21">
        <v>1936.17</v>
      </c>
      <c r="BF242" s="21">
        <v>47999.489999999991</v>
      </c>
      <c r="BG242" s="21">
        <v>17846.569999999996</v>
      </c>
      <c r="BH242" s="21">
        <v>0</v>
      </c>
      <c r="BI242" s="21">
        <v>0</v>
      </c>
      <c r="BJ242" s="21">
        <v>0</v>
      </c>
      <c r="BK242" s="21">
        <v>18301.119999999995</v>
      </c>
      <c r="BL242" s="21">
        <v>0</v>
      </c>
      <c r="BM242" s="3">
        <v>6417.97</v>
      </c>
      <c r="BN242" s="21">
        <v>0</v>
      </c>
      <c r="BO242" s="21">
        <v>0</v>
      </c>
      <c r="BP242" s="21">
        <v>1</v>
      </c>
      <c r="BQ242" s="21">
        <v>0</v>
      </c>
      <c r="BR242" s="3">
        <v>2431.08</v>
      </c>
      <c r="BS242" s="3">
        <v>0</v>
      </c>
      <c r="BT242" s="3">
        <v>0</v>
      </c>
      <c r="BU242" s="3">
        <v>0</v>
      </c>
      <c r="BV242" s="3">
        <v>0</v>
      </c>
      <c r="BW242" s="3">
        <v>0</v>
      </c>
      <c r="BX242" s="20">
        <v>0</v>
      </c>
      <c r="BY242" s="20">
        <v>0</v>
      </c>
      <c r="BZ242" s="20">
        <v>145476.9</v>
      </c>
      <c r="CA242" s="20">
        <v>3986.89</v>
      </c>
      <c r="CB242" s="20">
        <v>0</v>
      </c>
      <c r="CC242" s="20">
        <v>-9058.7799999999934</v>
      </c>
      <c r="CD242" s="20">
        <v>0</v>
      </c>
    </row>
    <row r="243" spans="1:82" s="20" customFormat="1" ht="14.4" x14ac:dyDescent="0.3">
      <c r="A243" s="27">
        <v>3549</v>
      </c>
      <c r="B243" s="2" t="str">
        <f>_xlfn.XLOOKUP(A243,'Schools lookup'!A:A,'Schools lookup'!B:B)</f>
        <v>CIP3549</v>
      </c>
      <c r="C243" s="2" t="str">
        <f>_xlfn.XLOOKUP(A243,'Schools lookup'!A:A,'Schools lookup'!C:C)</f>
        <v>St Joseph's Catholic and CofE (VA) Primary School</v>
      </c>
      <c r="D243" s="21">
        <v>51331.38</v>
      </c>
      <c r="E243" s="21">
        <v>14712.9</v>
      </c>
      <c r="F243" s="21">
        <v>0</v>
      </c>
      <c r="G243" s="21">
        <v>1005419.7</v>
      </c>
      <c r="H243" s="21">
        <v>0</v>
      </c>
      <c r="I243" s="21">
        <v>27018.75</v>
      </c>
      <c r="J243" s="21">
        <v>0</v>
      </c>
      <c r="K243" s="21">
        <v>91650.200000000012</v>
      </c>
      <c r="L243" s="21">
        <v>25915.65</v>
      </c>
      <c r="M243" s="21">
        <v>0</v>
      </c>
      <c r="N243" s="21">
        <v>0</v>
      </c>
      <c r="O243" s="21">
        <v>12253.9</v>
      </c>
      <c r="P243" s="21">
        <v>13877.67</v>
      </c>
      <c r="Q243" s="21">
        <v>12730.34</v>
      </c>
      <c r="R243" s="21">
        <v>12398.47</v>
      </c>
      <c r="S243" s="21">
        <v>2294.67</v>
      </c>
      <c r="T243" s="3">
        <v>0</v>
      </c>
      <c r="U243" s="3">
        <v>0</v>
      </c>
      <c r="V243" s="3">
        <v>0</v>
      </c>
      <c r="W243" s="21">
        <v>0</v>
      </c>
      <c r="X243" s="21">
        <v>0</v>
      </c>
      <c r="Y243" s="21">
        <v>30756</v>
      </c>
      <c r="Z243" s="21">
        <v>674867.64</v>
      </c>
      <c r="AA243" s="21">
        <v>2739.7300000000005</v>
      </c>
      <c r="AB243">
        <v>196591.91000000003</v>
      </c>
      <c r="AC243">
        <v>0</v>
      </c>
      <c r="AD243">
        <v>45387.889999999992</v>
      </c>
      <c r="AE243">
        <v>0</v>
      </c>
      <c r="AF243">
        <v>30354.259999999995</v>
      </c>
      <c r="AG243">
        <v>945.33999999999992</v>
      </c>
      <c r="AH243">
        <v>2415.9899999999998</v>
      </c>
      <c r="AI243">
        <v>12938.09</v>
      </c>
      <c r="AJ243">
        <v>4842.9499999999989</v>
      </c>
      <c r="AK243">
        <v>7274.93</v>
      </c>
      <c r="AL243">
        <v>1912.8199999999997</v>
      </c>
      <c r="AM243">
        <v>44307.009999999995</v>
      </c>
      <c r="AN243">
        <v>2807.4300000000003</v>
      </c>
      <c r="AO243">
        <v>19051.36</v>
      </c>
      <c r="AP243">
        <v>3303.3</v>
      </c>
      <c r="AQ243">
        <v>3601.0499999999997</v>
      </c>
      <c r="AR243">
        <v>26665.1</v>
      </c>
      <c r="AS243">
        <v>10276.509999999998</v>
      </c>
      <c r="AT243">
        <v>0</v>
      </c>
      <c r="AU243">
        <v>9845.2000000000007</v>
      </c>
      <c r="AV243">
        <v>0</v>
      </c>
      <c r="AW243">
        <v>8032.0400000000009</v>
      </c>
      <c r="AX243">
        <v>0</v>
      </c>
      <c r="AY243">
        <v>0</v>
      </c>
      <c r="AZ243">
        <v>0</v>
      </c>
      <c r="BA243">
        <v>3136.8900000000003</v>
      </c>
      <c r="BB243">
        <v>5287.26</v>
      </c>
      <c r="BC243" s="21">
        <v>4776.54</v>
      </c>
      <c r="BD243" s="21">
        <v>60975.51999999999</v>
      </c>
      <c r="BE243" s="21">
        <v>22132.5</v>
      </c>
      <c r="BF243" s="21">
        <v>49055.24</v>
      </c>
      <c r="BG243" s="21">
        <v>20348.29</v>
      </c>
      <c r="BH243" s="21">
        <v>0</v>
      </c>
      <c r="BI243" s="21">
        <v>0</v>
      </c>
      <c r="BJ243" s="21">
        <v>0</v>
      </c>
      <c r="BK243" s="21">
        <v>0</v>
      </c>
      <c r="BL243" s="21">
        <v>0</v>
      </c>
      <c r="BM243" s="3">
        <v>8790.73</v>
      </c>
      <c r="BN243" s="21">
        <v>0</v>
      </c>
      <c r="BO243" s="21">
        <v>0</v>
      </c>
      <c r="BP243" s="21">
        <v>1</v>
      </c>
      <c r="BQ243" s="21">
        <v>0</v>
      </c>
      <c r="BR243" s="3">
        <v>0</v>
      </c>
      <c r="BS243" s="3">
        <v>0</v>
      </c>
      <c r="BT243" s="3">
        <v>857.57</v>
      </c>
      <c r="BU243" s="3">
        <v>2010.56</v>
      </c>
      <c r="BV243" s="3">
        <v>0</v>
      </c>
      <c r="BW243" s="3">
        <v>4188.9799999999996</v>
      </c>
      <c r="BX243" s="20">
        <v>0</v>
      </c>
      <c r="BY243" s="20">
        <v>0</v>
      </c>
      <c r="BZ243" s="20">
        <v>11773.949999999999</v>
      </c>
      <c r="CA243" s="20">
        <v>1733.62</v>
      </c>
      <c r="CB243" s="20">
        <v>0</v>
      </c>
      <c r="CC243" s="20">
        <v>14712.9</v>
      </c>
      <c r="CD243" s="20">
        <v>0</v>
      </c>
    </row>
    <row r="244" spans="1:82" s="20" customFormat="1" ht="14.4" x14ac:dyDescent="0.3">
      <c r="A244" s="27">
        <v>3551</v>
      </c>
      <c r="B244" s="2" t="str">
        <f>_xlfn.XLOOKUP(A244,'Schools lookup'!A:A,'Schools lookup'!B:B)</f>
        <v>CIP3551</v>
      </c>
      <c r="C244" s="2" t="str">
        <f>_xlfn.XLOOKUP(A244,'Schools lookup'!A:A,'Schools lookup'!C:C)</f>
        <v>Sharley Park Community Primary School</v>
      </c>
      <c r="D244" s="21">
        <v>932955.78</v>
      </c>
      <c r="E244" s="21">
        <v>26087.209999999995</v>
      </c>
      <c r="F244" s="21">
        <v>42863.42</v>
      </c>
      <c r="G244" s="21">
        <v>2275768.88</v>
      </c>
      <c r="H244" s="21">
        <v>0</v>
      </c>
      <c r="I244" s="21">
        <v>133231.79999999999</v>
      </c>
      <c r="J244" s="21">
        <v>0</v>
      </c>
      <c r="K244" s="21">
        <v>286825</v>
      </c>
      <c r="L244" s="21">
        <v>49586</v>
      </c>
      <c r="M244" s="21">
        <v>0</v>
      </c>
      <c r="N244" s="21">
        <v>0</v>
      </c>
      <c r="O244" s="21">
        <v>65962.180000000008</v>
      </c>
      <c r="P244" s="21">
        <v>31084.690000000002</v>
      </c>
      <c r="Q244" s="21">
        <v>2425.46</v>
      </c>
      <c r="R244" s="21">
        <v>1600.15</v>
      </c>
      <c r="S244" s="21">
        <v>0</v>
      </c>
      <c r="T244" s="3">
        <v>0</v>
      </c>
      <c r="U244" s="3">
        <v>0</v>
      </c>
      <c r="V244" s="3">
        <v>0</v>
      </c>
      <c r="W244" s="21">
        <v>32065.47</v>
      </c>
      <c r="X244" s="21">
        <v>0</v>
      </c>
      <c r="Y244" s="21">
        <v>55643</v>
      </c>
      <c r="Z244" s="21">
        <v>1093588.1100000001</v>
      </c>
      <c r="AA244" s="21">
        <v>11438.9</v>
      </c>
      <c r="AB244">
        <v>808138.6</v>
      </c>
      <c r="AC244">
        <v>53254.789999999994</v>
      </c>
      <c r="AD244">
        <v>122894.21999999999</v>
      </c>
      <c r="AE244">
        <v>948.96999999999991</v>
      </c>
      <c r="AF244">
        <v>99112.589999999953</v>
      </c>
      <c r="AG244">
        <v>12278.87</v>
      </c>
      <c r="AH244">
        <v>3303.7099999999996</v>
      </c>
      <c r="AI244">
        <v>29007.829999999998</v>
      </c>
      <c r="AJ244">
        <v>6073.35</v>
      </c>
      <c r="AK244">
        <v>30843.569999999996</v>
      </c>
      <c r="AL244">
        <v>9861.26</v>
      </c>
      <c r="AM244">
        <v>8110.4700000000012</v>
      </c>
      <c r="AN244">
        <v>10368.729999999998</v>
      </c>
      <c r="AO244">
        <v>52197.179999999993</v>
      </c>
      <c r="AP244">
        <v>75348</v>
      </c>
      <c r="AQ244">
        <v>5424.0199999999995</v>
      </c>
      <c r="AR244">
        <v>59921.649999999972</v>
      </c>
      <c r="AS244">
        <v>4243.58</v>
      </c>
      <c r="AT244">
        <v>0</v>
      </c>
      <c r="AU244">
        <v>841.5</v>
      </c>
      <c r="AV244">
        <v>0</v>
      </c>
      <c r="AW244">
        <v>5130</v>
      </c>
      <c r="AX244">
        <v>0</v>
      </c>
      <c r="AY244">
        <v>0</v>
      </c>
      <c r="AZ244">
        <v>0</v>
      </c>
      <c r="BA244">
        <v>18092.850000000009</v>
      </c>
      <c r="BB244">
        <v>12330.75</v>
      </c>
      <c r="BC244" s="21">
        <v>10681.8</v>
      </c>
      <c r="BD244" s="21">
        <v>134654.83000000007</v>
      </c>
      <c r="BE244" s="21">
        <v>-2250</v>
      </c>
      <c r="BF244" s="21">
        <v>9730.85</v>
      </c>
      <c r="BG244" s="21">
        <v>47750.74000000002</v>
      </c>
      <c r="BH244" s="21">
        <v>0</v>
      </c>
      <c r="BI244" s="21">
        <v>0</v>
      </c>
      <c r="BJ244" s="21">
        <v>0</v>
      </c>
      <c r="BK244" s="21">
        <v>21633.200000000001</v>
      </c>
      <c r="BL244" s="21">
        <v>0</v>
      </c>
      <c r="BM244" s="3">
        <v>8500</v>
      </c>
      <c r="BN244" s="21">
        <v>0</v>
      </c>
      <c r="BO244" s="21">
        <v>0</v>
      </c>
      <c r="BP244" s="21">
        <v>1</v>
      </c>
      <c r="BQ244" s="21">
        <v>0</v>
      </c>
      <c r="BR244" s="3">
        <v>0</v>
      </c>
      <c r="BS244" s="3">
        <v>0</v>
      </c>
      <c r="BT244" s="3">
        <v>0</v>
      </c>
      <c r="BU244" s="3">
        <v>0</v>
      </c>
      <c r="BV244" s="3">
        <v>0</v>
      </c>
      <c r="BW244" s="3">
        <v>7789.7099999999991</v>
      </c>
      <c r="BX244" s="20">
        <v>0</v>
      </c>
      <c r="BY244" s="20">
        <v>0</v>
      </c>
      <c r="BZ244" s="20">
        <v>1101761.22</v>
      </c>
      <c r="CA244" s="20">
        <v>43573.71</v>
      </c>
      <c r="CB244" s="20">
        <v>0</v>
      </c>
      <c r="CC244" s="20">
        <v>36519.479999999996</v>
      </c>
      <c r="CD244" s="20">
        <v>0</v>
      </c>
    </row>
    <row r="245" spans="1:82" s="20" customFormat="1" ht="14.4" x14ac:dyDescent="0.3">
      <c r="A245" s="28">
        <v>4019</v>
      </c>
      <c r="B245" s="2" t="str">
        <f>_xlfn.XLOOKUP(A245,'Schools lookup'!A:A,'Schools lookup'!B:B)</f>
        <v>CIS4019</v>
      </c>
      <c r="C245" s="2" t="str">
        <f>_xlfn.XLOOKUP(A245,'Schools lookup'!A:A,'Schools lookup'!C:C)</f>
        <v>Chapel-en-le-Frith High School</v>
      </c>
      <c r="D245" s="21">
        <v>-79774.490000000005</v>
      </c>
      <c r="E245" s="21">
        <v>-21730.639999999999</v>
      </c>
      <c r="F245" s="21">
        <v>99619.65</v>
      </c>
      <c r="G245" s="21">
        <v>7070735.2700000005</v>
      </c>
      <c r="H245" s="21">
        <v>0</v>
      </c>
      <c r="I245" s="21">
        <v>762395.58000000007</v>
      </c>
      <c r="J245" s="21">
        <v>0</v>
      </c>
      <c r="K245" s="21">
        <v>241795</v>
      </c>
      <c r="L245" s="21">
        <v>169621.41999999998</v>
      </c>
      <c r="M245" s="21">
        <v>0</v>
      </c>
      <c r="N245" s="21">
        <v>0</v>
      </c>
      <c r="O245" s="21">
        <v>61813.1</v>
      </c>
      <c r="P245" s="21">
        <v>0</v>
      </c>
      <c r="Q245" s="21">
        <v>0</v>
      </c>
      <c r="R245" s="21">
        <v>0</v>
      </c>
      <c r="S245" s="21">
        <v>0</v>
      </c>
      <c r="T245" s="3">
        <v>0</v>
      </c>
      <c r="U245" s="3">
        <v>0</v>
      </c>
      <c r="V245" s="3">
        <v>0</v>
      </c>
      <c r="W245" s="21">
        <v>0</v>
      </c>
      <c r="X245" s="21">
        <v>0</v>
      </c>
      <c r="Y245" s="21">
        <v>0</v>
      </c>
      <c r="Z245" s="21">
        <v>4437985.9499999993</v>
      </c>
      <c r="AA245" s="21">
        <v>0</v>
      </c>
      <c r="AB245">
        <v>1440083.8600000013</v>
      </c>
      <c r="AC245">
        <v>0</v>
      </c>
      <c r="AD245">
        <v>409234.25000000017</v>
      </c>
      <c r="AE245">
        <v>0</v>
      </c>
      <c r="AF245">
        <v>13044.259999999989</v>
      </c>
      <c r="AG245">
        <v>42318.34</v>
      </c>
      <c r="AH245">
        <v>19861.16</v>
      </c>
      <c r="AI245">
        <v>2815.8</v>
      </c>
      <c r="AJ245">
        <v>1516.2</v>
      </c>
      <c r="AK245">
        <v>7603.74</v>
      </c>
      <c r="AL245">
        <v>0</v>
      </c>
      <c r="AM245">
        <v>0</v>
      </c>
      <c r="AN245">
        <v>16602.599999999999</v>
      </c>
      <c r="AO245">
        <v>152790.41999999993</v>
      </c>
      <c r="AP245">
        <v>206525.5</v>
      </c>
      <c r="AQ245">
        <v>17.43</v>
      </c>
      <c r="AR245">
        <v>115970.85000000018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81198.979999999952</v>
      </c>
      <c r="BA245">
        <v>86217.07</v>
      </c>
      <c r="BB245">
        <v>30157.95</v>
      </c>
      <c r="BC245" s="21">
        <v>13295.600000000006</v>
      </c>
      <c r="BD245" s="21">
        <v>75652.549999999988</v>
      </c>
      <c r="BE245" s="21">
        <v>33135.539999999994</v>
      </c>
      <c r="BF245" s="21">
        <v>118086.81</v>
      </c>
      <c r="BG245" s="21">
        <v>60480.84</v>
      </c>
      <c r="BH245" s="21">
        <v>1006352.95</v>
      </c>
      <c r="BI245" s="21">
        <v>0</v>
      </c>
      <c r="BJ245" s="21">
        <v>0</v>
      </c>
      <c r="BK245" s="21">
        <v>0</v>
      </c>
      <c r="BL245" s="21">
        <v>0</v>
      </c>
      <c r="BM245" s="3">
        <v>19702.189999999999</v>
      </c>
      <c r="BN245" s="21">
        <v>0</v>
      </c>
      <c r="BO245" s="21">
        <v>0</v>
      </c>
      <c r="BP245" s="21">
        <v>1</v>
      </c>
      <c r="BQ245" s="21">
        <v>0</v>
      </c>
      <c r="BR245" s="3">
        <v>0</v>
      </c>
      <c r="BS245" s="3">
        <v>3198.89</v>
      </c>
      <c r="BT245" s="3">
        <v>0</v>
      </c>
      <c r="BU245" s="3">
        <v>0</v>
      </c>
      <c r="BV245" s="3">
        <v>0</v>
      </c>
      <c r="BW245" s="3">
        <v>0</v>
      </c>
      <c r="BX245" s="20">
        <v>9945.36</v>
      </c>
      <c r="BY245" s="20">
        <v>0</v>
      </c>
      <c r="BZ245" s="20">
        <v>-144362.77000000002</v>
      </c>
      <c r="CA245" s="20">
        <v>106177.59</v>
      </c>
      <c r="CB245" s="20">
        <v>0</v>
      </c>
      <c r="CC245" s="20">
        <v>-21730.639999999999</v>
      </c>
      <c r="CD245" s="20">
        <v>0</v>
      </c>
    </row>
    <row r="246" spans="1:82" s="20" customFormat="1" ht="14.4" x14ac:dyDescent="0.3">
      <c r="A246" s="28">
        <v>4057</v>
      </c>
      <c r="B246" s="2" t="str">
        <f>_xlfn.XLOOKUP(A246,'Schools lookup'!A:A,'Schools lookup'!B:B)</f>
        <v>CIS4057</v>
      </c>
      <c r="C246" s="2" t="str">
        <f>_xlfn.XLOOKUP(A246,'Schools lookup'!A:A,'Schools lookup'!C:C)</f>
        <v>New Mills School &amp; Sixth Form</v>
      </c>
      <c r="D246" s="21">
        <v>-388568.91</v>
      </c>
      <c r="E246" s="21">
        <v>0</v>
      </c>
      <c r="F246" s="21">
        <v>32816.71</v>
      </c>
      <c r="G246" s="21">
        <v>4599919.09</v>
      </c>
      <c r="H246" s="21">
        <v>0</v>
      </c>
      <c r="I246" s="21">
        <v>204152.28999999998</v>
      </c>
      <c r="J246" s="21">
        <v>0</v>
      </c>
      <c r="K246" s="21">
        <v>169727</v>
      </c>
      <c r="L246" s="21">
        <v>110542.88</v>
      </c>
      <c r="M246" s="21">
        <v>0</v>
      </c>
      <c r="N246" s="21">
        <v>15677.5</v>
      </c>
      <c r="O246" s="21">
        <v>90959.780000000013</v>
      </c>
      <c r="P246" s="21">
        <v>0</v>
      </c>
      <c r="Q246" s="21">
        <v>0</v>
      </c>
      <c r="R246" s="21">
        <v>0</v>
      </c>
      <c r="S246" s="21">
        <v>0</v>
      </c>
      <c r="T246" s="3">
        <v>0</v>
      </c>
      <c r="U246" s="3">
        <v>0</v>
      </c>
      <c r="V246" s="3">
        <v>0</v>
      </c>
      <c r="W246" s="21">
        <v>0</v>
      </c>
      <c r="X246" s="21">
        <v>0</v>
      </c>
      <c r="Y246" s="21">
        <v>0</v>
      </c>
      <c r="Z246" s="21">
        <v>2501978.3800000013</v>
      </c>
      <c r="AA246" s="21">
        <v>19735.799999999996</v>
      </c>
      <c r="AB246">
        <v>904800.2700000006</v>
      </c>
      <c r="AC246">
        <v>190443.62000000005</v>
      </c>
      <c r="AD246">
        <v>303986.87000000005</v>
      </c>
      <c r="AE246">
        <v>153.92000000000002</v>
      </c>
      <c r="AF246">
        <v>3404.7900000000013</v>
      </c>
      <c r="AG246">
        <v>44317.389999999992</v>
      </c>
      <c r="AH246">
        <v>4732.28</v>
      </c>
      <c r="AI246">
        <v>1982.92</v>
      </c>
      <c r="AJ246">
        <v>1067.72</v>
      </c>
      <c r="AK246">
        <v>55805.720000000016</v>
      </c>
      <c r="AL246">
        <v>6208.7</v>
      </c>
      <c r="AM246">
        <v>10436.07</v>
      </c>
      <c r="AN246">
        <v>39270.53</v>
      </c>
      <c r="AO246">
        <v>165886.47</v>
      </c>
      <c r="AP246">
        <v>124253</v>
      </c>
      <c r="AQ246">
        <v>30112.18</v>
      </c>
      <c r="AR246">
        <v>151719.8300000001</v>
      </c>
      <c r="AS246">
        <v>7870.48</v>
      </c>
      <c r="AT246">
        <v>0</v>
      </c>
      <c r="AU246">
        <v>38043.520000000004</v>
      </c>
      <c r="AV246">
        <v>0</v>
      </c>
      <c r="AW246">
        <v>17802.539999999997</v>
      </c>
      <c r="AX246">
        <v>1449.69</v>
      </c>
      <c r="AY246">
        <v>0</v>
      </c>
      <c r="AZ246">
        <v>46481.16</v>
      </c>
      <c r="BA246">
        <v>79333.250000000015</v>
      </c>
      <c r="BB246">
        <v>20807.75</v>
      </c>
      <c r="BC246" s="21">
        <v>410</v>
      </c>
      <c r="BD246" s="21">
        <v>119016.74000000002</v>
      </c>
      <c r="BE246" s="21">
        <v>35204.639999999999</v>
      </c>
      <c r="BF246" s="21">
        <v>211976.84</v>
      </c>
      <c r="BG246" s="21">
        <v>44303.75</v>
      </c>
      <c r="BH246" s="21">
        <v>0</v>
      </c>
      <c r="BI246" s="21">
        <v>0</v>
      </c>
      <c r="BJ246" s="21">
        <v>0</v>
      </c>
      <c r="BK246" s="21">
        <v>0</v>
      </c>
      <c r="BL246" s="21">
        <v>0</v>
      </c>
      <c r="BM246" s="3">
        <v>15306.25</v>
      </c>
      <c r="BN246" s="21">
        <v>0</v>
      </c>
      <c r="BO246" s="21">
        <v>0</v>
      </c>
      <c r="BP246" s="21">
        <v>1</v>
      </c>
      <c r="BQ246" s="21">
        <v>0</v>
      </c>
      <c r="BR246" s="3">
        <v>18574.84</v>
      </c>
      <c r="BS246" s="3">
        <v>23867.200000000001</v>
      </c>
      <c r="BT246" s="3">
        <v>0</v>
      </c>
      <c r="BU246" s="3">
        <v>3959.46</v>
      </c>
      <c r="BV246" s="3">
        <v>0</v>
      </c>
      <c r="BW246" s="3">
        <v>670</v>
      </c>
      <c r="BX246" s="20">
        <v>1224.95</v>
      </c>
      <c r="BY246" s="20">
        <v>0</v>
      </c>
      <c r="BZ246" s="20">
        <v>-380587.19</v>
      </c>
      <c r="CA246" s="20">
        <v>0</v>
      </c>
      <c r="CB246" s="20">
        <v>-173.49</v>
      </c>
      <c r="CC246" s="20">
        <v>0</v>
      </c>
      <c r="CD246" s="20">
        <v>0</v>
      </c>
    </row>
    <row r="247" spans="1:82" s="20" customFormat="1" ht="14.4" x14ac:dyDescent="0.3">
      <c r="A247" s="28">
        <v>4173</v>
      </c>
      <c r="B247" s="2" t="str">
        <f>_xlfn.XLOOKUP(A247,'Schools lookup'!A:A,'Schools lookup'!B:B)</f>
        <v>CIS4173</v>
      </c>
      <c r="C247" s="2" t="str">
        <f>_xlfn.XLOOKUP(A247,'Schools lookup'!A:A,'Schools lookup'!C:C)</f>
        <v>Tibshelf Community School</v>
      </c>
      <c r="D247" s="21">
        <v>945223.29999999993</v>
      </c>
      <c r="E247" s="21">
        <v>5169.3100000000004</v>
      </c>
      <c r="F247" s="21">
        <v>338556.31</v>
      </c>
      <c r="G247" s="21">
        <v>5797525.0099999998</v>
      </c>
      <c r="H247" s="21">
        <v>0</v>
      </c>
      <c r="I247" s="21">
        <v>415370.6700000001</v>
      </c>
      <c r="J247" s="21">
        <v>0</v>
      </c>
      <c r="K247" s="21">
        <v>260489</v>
      </c>
      <c r="L247" s="21">
        <v>134905.4</v>
      </c>
      <c r="M247" s="21">
        <v>7489.81</v>
      </c>
      <c r="N247" s="21">
        <v>23173.670000000002</v>
      </c>
      <c r="O247" s="21">
        <v>125359.93</v>
      </c>
      <c r="P247" s="21">
        <v>0</v>
      </c>
      <c r="Q247" s="21">
        <v>0</v>
      </c>
      <c r="R247" s="21">
        <v>0</v>
      </c>
      <c r="S247" s="21">
        <v>0</v>
      </c>
      <c r="T247" s="3">
        <v>0</v>
      </c>
      <c r="U247" s="3">
        <v>0</v>
      </c>
      <c r="V247" s="3">
        <v>0</v>
      </c>
      <c r="W247" s="21">
        <v>0</v>
      </c>
      <c r="X247" s="21">
        <v>0</v>
      </c>
      <c r="Y247" s="21">
        <v>0</v>
      </c>
      <c r="Z247" s="21">
        <v>3410956.13</v>
      </c>
      <c r="AA247" s="21">
        <v>61693.91</v>
      </c>
      <c r="AB247">
        <v>1233873.6799999997</v>
      </c>
      <c r="AC247">
        <v>96207.88</v>
      </c>
      <c r="AD247">
        <v>480695.66000000003</v>
      </c>
      <c r="AE247">
        <v>0</v>
      </c>
      <c r="AF247">
        <v>24217.489999999998</v>
      </c>
      <c r="AG247">
        <v>26114.83</v>
      </c>
      <c r="AH247">
        <v>12762.319999999998</v>
      </c>
      <c r="AI247">
        <v>2418.62</v>
      </c>
      <c r="AJ247">
        <v>1302.3399999999999</v>
      </c>
      <c r="AK247">
        <v>146216.44000000006</v>
      </c>
      <c r="AL247">
        <v>23000.549999999996</v>
      </c>
      <c r="AM247">
        <v>139603.81</v>
      </c>
      <c r="AN247">
        <v>9078.76</v>
      </c>
      <c r="AO247">
        <v>158729.74</v>
      </c>
      <c r="AP247">
        <v>259350</v>
      </c>
      <c r="AQ247">
        <v>5681.7800000000007</v>
      </c>
      <c r="AR247">
        <v>138312.91999999998</v>
      </c>
      <c r="AS247">
        <v>8938</v>
      </c>
      <c r="AT247">
        <v>0</v>
      </c>
      <c r="AU247">
        <v>39068.480000000003</v>
      </c>
      <c r="AV247">
        <v>0</v>
      </c>
      <c r="AW247">
        <v>8408.0099999999984</v>
      </c>
      <c r="AX247">
        <v>1707.93</v>
      </c>
      <c r="AY247">
        <v>19193.04</v>
      </c>
      <c r="AZ247">
        <v>80071.8</v>
      </c>
      <c r="BA247">
        <v>49449.700000000019</v>
      </c>
      <c r="BB247">
        <v>26998.9</v>
      </c>
      <c r="BC247" s="21">
        <v>752.96999999999991</v>
      </c>
      <c r="BD247" s="21">
        <v>95994.409999999974</v>
      </c>
      <c r="BE247" s="21">
        <v>60429.040000000008</v>
      </c>
      <c r="BF247" s="21">
        <v>129751.91</v>
      </c>
      <c r="BG247" s="21">
        <v>59612.34</v>
      </c>
      <c r="BH247" s="21">
        <v>0</v>
      </c>
      <c r="BI247" s="21">
        <v>0</v>
      </c>
      <c r="BJ247" s="21">
        <v>75000</v>
      </c>
      <c r="BK247" s="21">
        <v>0</v>
      </c>
      <c r="BL247" s="21">
        <v>0</v>
      </c>
      <c r="BM247" s="3">
        <v>17643.439999999999</v>
      </c>
      <c r="BN247" s="21">
        <v>0</v>
      </c>
      <c r="BO247" s="21">
        <v>75000</v>
      </c>
      <c r="BP247" s="21">
        <v>1</v>
      </c>
      <c r="BQ247" s="21">
        <v>0</v>
      </c>
      <c r="BR247" s="3">
        <v>1931.35</v>
      </c>
      <c r="BS247" s="3">
        <v>19604.480000000003</v>
      </c>
      <c r="BT247" s="3">
        <v>0</v>
      </c>
      <c r="BU247" s="3">
        <v>0</v>
      </c>
      <c r="BV247" s="3">
        <v>0</v>
      </c>
      <c r="BW247" s="3">
        <v>27542.45</v>
      </c>
      <c r="BX247" s="20">
        <v>0</v>
      </c>
      <c r="BY247" s="20">
        <v>0</v>
      </c>
      <c r="BZ247" s="20">
        <v>823943.39999999991</v>
      </c>
      <c r="CA247" s="20">
        <v>72477.3</v>
      </c>
      <c r="CB247" s="20">
        <v>309644.17</v>
      </c>
      <c r="CC247" s="20">
        <v>5169.3100000000004</v>
      </c>
      <c r="CD247" s="20">
        <v>0</v>
      </c>
    </row>
    <row r="248" spans="1:82" s="20" customFormat="1" ht="14.4" x14ac:dyDescent="0.3">
      <c r="A248" s="28">
        <v>4192</v>
      </c>
      <c r="B248" s="2" t="str">
        <f>_xlfn.XLOOKUP(A248,'Schools lookup'!A:A,'Schools lookup'!B:B)</f>
        <v>CIS4192</v>
      </c>
      <c r="C248" s="2" t="str">
        <f>_xlfn.XLOOKUP(A248,'Schools lookup'!A:A,'Schools lookup'!C:C)</f>
        <v>Whittington Green School</v>
      </c>
      <c r="D248" s="21">
        <v>195519.96</v>
      </c>
      <c r="E248" s="21">
        <v>-18155.650000000001</v>
      </c>
      <c r="F248" s="21">
        <v>34624.26</v>
      </c>
      <c r="G248" s="21">
        <v>4600789.4399999995</v>
      </c>
      <c r="H248" s="21">
        <v>0</v>
      </c>
      <c r="I248" s="21">
        <v>280734.43</v>
      </c>
      <c r="J248" s="21">
        <v>0</v>
      </c>
      <c r="K248" s="21">
        <v>301240</v>
      </c>
      <c r="L248" s="21">
        <v>135801.29</v>
      </c>
      <c r="M248" s="21">
        <v>0</v>
      </c>
      <c r="N248" s="21">
        <v>5323.97</v>
      </c>
      <c r="O248" s="21">
        <v>156528.82</v>
      </c>
      <c r="P248" s="21">
        <v>2104.66</v>
      </c>
      <c r="Q248" s="21">
        <v>0</v>
      </c>
      <c r="R248" s="21">
        <v>0</v>
      </c>
      <c r="S248" s="21">
        <v>0</v>
      </c>
      <c r="T248" s="3">
        <v>0</v>
      </c>
      <c r="U248" s="3">
        <v>0</v>
      </c>
      <c r="V248" s="3">
        <v>0</v>
      </c>
      <c r="W248" s="21">
        <v>0</v>
      </c>
      <c r="X248" s="21">
        <v>0</v>
      </c>
      <c r="Y248" s="21">
        <v>0</v>
      </c>
      <c r="Z248" s="21">
        <v>3074221.4099999997</v>
      </c>
      <c r="AA248" s="21">
        <v>541.89</v>
      </c>
      <c r="AB248">
        <v>888082.76000000036</v>
      </c>
      <c r="AC248">
        <v>182755.13999999998</v>
      </c>
      <c r="AD248">
        <v>253620.13</v>
      </c>
      <c r="AE248">
        <v>1675.9199999999998</v>
      </c>
      <c r="AF248">
        <v>4151.6099999999979</v>
      </c>
      <c r="AG248">
        <v>25335.63</v>
      </c>
      <c r="AH248">
        <v>6568.0999999999995</v>
      </c>
      <c r="AI248">
        <v>1816.93</v>
      </c>
      <c r="AJ248">
        <v>978.35</v>
      </c>
      <c r="AK248">
        <v>58443.499999999978</v>
      </c>
      <c r="AL248">
        <v>3192.58</v>
      </c>
      <c r="AM248">
        <v>14149.969999999998</v>
      </c>
      <c r="AN248">
        <v>19061.03</v>
      </c>
      <c r="AO248">
        <v>141650.35999999999</v>
      </c>
      <c r="AP248">
        <v>82446</v>
      </c>
      <c r="AQ248">
        <v>16937.060000000001</v>
      </c>
      <c r="AR248">
        <v>184237.11999999991</v>
      </c>
      <c r="AS248">
        <v>5465.9</v>
      </c>
      <c r="AT248">
        <v>0</v>
      </c>
      <c r="AU248">
        <v>30875.850000000006</v>
      </c>
      <c r="AV248">
        <v>0</v>
      </c>
      <c r="AW248">
        <v>10248.719999999994</v>
      </c>
      <c r="AX248">
        <v>0</v>
      </c>
      <c r="AY248">
        <v>0</v>
      </c>
      <c r="AZ248">
        <v>43020.049999999988</v>
      </c>
      <c r="BA248">
        <v>16617.650000000001</v>
      </c>
      <c r="BB248">
        <v>19921.2</v>
      </c>
      <c r="BC248" s="21">
        <v>198714.55</v>
      </c>
      <c r="BD248" s="21">
        <v>137276.86000000002</v>
      </c>
      <c r="BE248" s="21">
        <v>274.8</v>
      </c>
      <c r="BF248" s="21">
        <v>6772.6799999999985</v>
      </c>
      <c r="BG248" s="21">
        <v>40620.25</v>
      </c>
      <c r="BH248" s="21">
        <v>0</v>
      </c>
      <c r="BI248" s="21">
        <v>0</v>
      </c>
      <c r="BJ248" s="21">
        <v>0</v>
      </c>
      <c r="BK248" s="21">
        <v>21017.840000000004</v>
      </c>
      <c r="BL248" s="21">
        <v>0</v>
      </c>
      <c r="BM248" s="3">
        <v>13087.19</v>
      </c>
      <c r="BN248" s="21">
        <v>0</v>
      </c>
      <c r="BO248" s="21">
        <v>0</v>
      </c>
      <c r="BP248" s="21">
        <v>1</v>
      </c>
      <c r="BQ248" s="21">
        <v>0</v>
      </c>
      <c r="BR248" s="3">
        <v>1901.15</v>
      </c>
      <c r="BS248" s="3">
        <v>3277.68</v>
      </c>
      <c r="BT248" s="3">
        <v>0</v>
      </c>
      <c r="BU248" s="3">
        <v>0</v>
      </c>
      <c r="BV248" s="3">
        <v>0</v>
      </c>
      <c r="BW248" s="3">
        <v>28836</v>
      </c>
      <c r="BX248" s="20">
        <v>0</v>
      </c>
      <c r="BY248" s="20">
        <v>0</v>
      </c>
      <c r="BZ248" s="20">
        <v>208368.57</v>
      </c>
      <c r="CA248" s="20">
        <v>13696.62</v>
      </c>
      <c r="CB248" s="20">
        <v>0</v>
      </c>
      <c r="CC248" s="20">
        <v>-39173.490000000005</v>
      </c>
      <c r="CD248" s="20">
        <v>0</v>
      </c>
    </row>
    <row r="249" spans="1:82" s="20" customFormat="1" ht="14.4" x14ac:dyDescent="0.3">
      <c r="A249" s="28">
        <v>4509</v>
      </c>
      <c r="B249" s="2" t="str">
        <f>_xlfn.XLOOKUP(A249,'Schools lookup'!A:A,'Schools lookup'!B:B)</f>
        <v>CIS4509</v>
      </c>
      <c r="C249" s="2" t="str">
        <f>_xlfn.XLOOKUP(A249,'Schools lookup'!A:A,'Schools lookup'!C:C)</f>
        <v>Dronfield Henry Fanshawe School</v>
      </c>
      <c r="D249" s="21">
        <v>241686.22999999998</v>
      </c>
      <c r="E249" s="21">
        <v>-8863.9</v>
      </c>
      <c r="F249" s="21">
        <v>104130.84</v>
      </c>
      <c r="G249" s="21">
        <v>10230615.83</v>
      </c>
      <c r="H249" s="21">
        <v>1946586.33</v>
      </c>
      <c r="I249" s="21">
        <v>261783.06</v>
      </c>
      <c r="J249" s="21">
        <v>0</v>
      </c>
      <c r="K249" s="21">
        <v>305350</v>
      </c>
      <c r="L249" s="21">
        <v>28587.18</v>
      </c>
      <c r="M249" s="21">
        <v>-737.17</v>
      </c>
      <c r="N249" s="21">
        <v>52081.210000000006</v>
      </c>
      <c r="O249" s="21">
        <v>100622.56</v>
      </c>
      <c r="P249" s="21">
        <v>266623.74000000005</v>
      </c>
      <c r="Q249" s="21">
        <v>0</v>
      </c>
      <c r="R249" s="21">
        <v>0</v>
      </c>
      <c r="S249" s="21">
        <v>0</v>
      </c>
      <c r="T249" s="3">
        <v>0</v>
      </c>
      <c r="U249" s="3">
        <v>0</v>
      </c>
      <c r="V249" s="3">
        <v>0</v>
      </c>
      <c r="W249" s="21">
        <v>0</v>
      </c>
      <c r="X249" s="21">
        <v>0</v>
      </c>
      <c r="Y249" s="21">
        <v>0</v>
      </c>
      <c r="Z249" s="21">
        <v>7650543.4799999995</v>
      </c>
      <c r="AA249" s="21">
        <v>104040.22</v>
      </c>
      <c r="AB249">
        <v>1765300.9300000009</v>
      </c>
      <c r="AC249">
        <v>540773.74</v>
      </c>
      <c r="AD249">
        <v>801169.51</v>
      </c>
      <c r="AE249">
        <v>197487.93000000005</v>
      </c>
      <c r="AF249">
        <v>51978.840000000011</v>
      </c>
      <c r="AG249">
        <v>71182.62000000001</v>
      </c>
      <c r="AH249">
        <v>12157.800000000001</v>
      </c>
      <c r="AI249">
        <v>4517.1400000000003</v>
      </c>
      <c r="AJ249">
        <v>2432.3000000000002</v>
      </c>
      <c r="AK249">
        <v>41254.459999999992</v>
      </c>
      <c r="AL249">
        <v>23891.54</v>
      </c>
      <c r="AM249">
        <v>26495.809999999998</v>
      </c>
      <c r="AN249">
        <v>9031.49</v>
      </c>
      <c r="AO249">
        <v>173119.84000000003</v>
      </c>
      <c r="AP249">
        <v>293108</v>
      </c>
      <c r="AQ249">
        <v>85538.49</v>
      </c>
      <c r="AR249">
        <v>159505.03000000003</v>
      </c>
      <c r="AS249">
        <v>10753.7</v>
      </c>
      <c r="AT249">
        <v>0</v>
      </c>
      <c r="AU249">
        <v>106396.37000000001</v>
      </c>
      <c r="AV249">
        <v>0</v>
      </c>
      <c r="AW249">
        <v>32210.150000000005</v>
      </c>
      <c r="AX249">
        <v>15767.76</v>
      </c>
      <c r="AY249">
        <v>517.63</v>
      </c>
      <c r="AZ249">
        <v>221691.72999999998</v>
      </c>
      <c r="BA249">
        <v>145083.88000000003</v>
      </c>
      <c r="BB249">
        <v>46863</v>
      </c>
      <c r="BC249" s="21">
        <v>12607.46</v>
      </c>
      <c r="BD249" s="21">
        <v>162816.06999999998</v>
      </c>
      <c r="BE249" s="21">
        <v>152853.85999999999</v>
      </c>
      <c r="BF249" s="21">
        <v>339131.05999999994</v>
      </c>
      <c r="BG249" s="21">
        <v>71279.149999999994</v>
      </c>
      <c r="BH249" s="21">
        <v>0</v>
      </c>
      <c r="BI249" s="21">
        <v>0</v>
      </c>
      <c r="BJ249" s="21">
        <v>0</v>
      </c>
      <c r="BK249" s="21">
        <v>0</v>
      </c>
      <c r="BL249" s="21">
        <v>0</v>
      </c>
      <c r="BM249" s="3">
        <v>37463.129999999997</v>
      </c>
      <c r="BN249" s="21">
        <v>0</v>
      </c>
      <c r="BO249" s="21">
        <v>0</v>
      </c>
      <c r="BP249" s="21">
        <v>1</v>
      </c>
      <c r="BQ249" s="21">
        <v>0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133264.07999999999</v>
      </c>
      <c r="BX249" s="20">
        <v>0</v>
      </c>
      <c r="BY249" s="20">
        <v>0</v>
      </c>
      <c r="BZ249" s="20">
        <v>101697.98</v>
      </c>
      <c r="CA249" s="20">
        <v>8329.89</v>
      </c>
      <c r="CB249" s="20">
        <v>0</v>
      </c>
      <c r="CC249" s="20">
        <v>-8863.9</v>
      </c>
      <c r="CD249" s="20">
        <v>0</v>
      </c>
    </row>
    <row r="250" spans="1:82" s="20" customFormat="1" ht="14.4" x14ac:dyDescent="0.3">
      <c r="A250" s="27">
        <v>5200</v>
      </c>
      <c r="B250" s="2" t="str">
        <f>_xlfn.XLOOKUP(A250,'Schools lookup'!A:A,'Schools lookup'!B:B)</f>
        <v>CIP5200</v>
      </c>
      <c r="C250" s="2" t="str">
        <f>_xlfn.XLOOKUP(A250,'Schools lookup'!A:A,'Schools lookup'!C:C)</f>
        <v>Belmont Primary School</v>
      </c>
      <c r="D250" s="21">
        <v>185547.16</v>
      </c>
      <c r="E250" s="21">
        <v>0</v>
      </c>
      <c r="F250" s="21">
        <v>4083.62</v>
      </c>
      <c r="G250" s="21">
        <v>2117323.7799999998</v>
      </c>
      <c r="H250" s="21">
        <v>0</v>
      </c>
      <c r="I250" s="21">
        <v>67180.06</v>
      </c>
      <c r="J250" s="21">
        <v>0</v>
      </c>
      <c r="K250" s="21">
        <v>154363</v>
      </c>
      <c r="L250" s="21">
        <v>42380.130000000005</v>
      </c>
      <c r="M250" s="21">
        <v>0</v>
      </c>
      <c r="N250" s="21">
        <v>0</v>
      </c>
      <c r="O250" s="21">
        <v>16334.82</v>
      </c>
      <c r="P250" s="21">
        <v>33258.450000000012</v>
      </c>
      <c r="Q250" s="21">
        <v>0</v>
      </c>
      <c r="R250" s="21">
        <v>1050</v>
      </c>
      <c r="S250" s="21">
        <v>6810.8600000000006</v>
      </c>
      <c r="T250" s="3">
        <v>0</v>
      </c>
      <c r="U250" s="3">
        <v>0</v>
      </c>
      <c r="V250" s="3">
        <v>0</v>
      </c>
      <c r="W250" s="21">
        <v>0</v>
      </c>
      <c r="X250" s="21">
        <v>0</v>
      </c>
      <c r="Y250" s="21">
        <v>84701</v>
      </c>
      <c r="Z250" s="21">
        <v>1050276.7499999998</v>
      </c>
      <c r="AA250" s="21">
        <v>33543.42</v>
      </c>
      <c r="AB250">
        <v>556234.93999999983</v>
      </c>
      <c r="AC250">
        <v>82707.040000000066</v>
      </c>
      <c r="AD250">
        <v>69967.549999999974</v>
      </c>
      <c r="AE250">
        <v>0</v>
      </c>
      <c r="AF250">
        <v>89861.140000000043</v>
      </c>
      <c r="AG250">
        <v>2505.9499999999998</v>
      </c>
      <c r="AH250">
        <v>10626.75</v>
      </c>
      <c r="AI250">
        <v>5658.72</v>
      </c>
      <c r="AJ250">
        <v>13643.78</v>
      </c>
      <c r="AK250">
        <v>11315.660000000002</v>
      </c>
      <c r="AL250">
        <v>2640</v>
      </c>
      <c r="AM250">
        <v>9937.2799999999988</v>
      </c>
      <c r="AN250">
        <v>5990.8799999999992</v>
      </c>
      <c r="AO250">
        <v>42893.48</v>
      </c>
      <c r="AP250">
        <v>6836.3</v>
      </c>
      <c r="AQ250">
        <v>14913.449999999997</v>
      </c>
      <c r="AR250">
        <v>75473.640000000014</v>
      </c>
      <c r="AS250">
        <v>28191.879999999997</v>
      </c>
      <c r="AT250">
        <v>0</v>
      </c>
      <c r="AU250">
        <v>3290.4500000000003</v>
      </c>
      <c r="AV250">
        <v>0</v>
      </c>
      <c r="AW250">
        <v>7604.8900000000031</v>
      </c>
      <c r="AX250">
        <v>5835.78</v>
      </c>
      <c r="AY250">
        <v>0</v>
      </c>
      <c r="AZ250">
        <v>0</v>
      </c>
      <c r="BA250">
        <v>13207.989999999996</v>
      </c>
      <c r="BB250">
        <v>12746.33</v>
      </c>
      <c r="BC250" s="21">
        <v>7237.74</v>
      </c>
      <c r="BD250" s="21">
        <v>120962.94000000003</v>
      </c>
      <c r="BE250" s="21">
        <v>174876.97999999998</v>
      </c>
      <c r="BF250" s="21">
        <v>53165.939999999995</v>
      </c>
      <c r="BG250" s="21">
        <v>43501.440000000002</v>
      </c>
      <c r="BH250" s="21">
        <v>0</v>
      </c>
      <c r="BI250" s="21">
        <v>0</v>
      </c>
      <c r="BJ250" s="21">
        <v>0</v>
      </c>
      <c r="BK250" s="21">
        <v>0</v>
      </c>
      <c r="BL250" s="21">
        <v>0</v>
      </c>
      <c r="BM250" s="3">
        <v>8398.75</v>
      </c>
      <c r="BN250" s="21">
        <v>0</v>
      </c>
      <c r="BO250" s="21">
        <v>0</v>
      </c>
      <c r="BP250" s="21">
        <v>1</v>
      </c>
      <c r="BQ250" s="21">
        <v>0</v>
      </c>
      <c r="BR250" s="3">
        <v>0</v>
      </c>
      <c r="BS250" s="3">
        <v>0</v>
      </c>
      <c r="BT250" s="3">
        <v>0</v>
      </c>
      <c r="BU250" s="3">
        <v>0</v>
      </c>
      <c r="BV250" s="3">
        <v>0</v>
      </c>
      <c r="BW250" s="3">
        <v>0</v>
      </c>
      <c r="BX250" s="20">
        <v>0</v>
      </c>
      <c r="BY250" s="20">
        <v>0</v>
      </c>
      <c r="BZ250" s="20">
        <v>153300.17000000001</v>
      </c>
      <c r="CA250" s="20">
        <v>12482.37</v>
      </c>
      <c r="CB250" s="20">
        <v>0</v>
      </c>
      <c r="CC250" s="20">
        <v>0</v>
      </c>
      <c r="CD250" s="20">
        <v>0</v>
      </c>
    </row>
    <row r="251" spans="1:82" s="20" customFormat="1" ht="14.4" x14ac:dyDescent="0.3">
      <c r="A251" s="27">
        <v>5202</v>
      </c>
      <c r="B251" s="2" t="str">
        <f>_xlfn.XLOOKUP(A251,'Schools lookup'!A:A,'Schools lookup'!B:B)</f>
        <v>CIP5202</v>
      </c>
      <c r="C251" s="2" t="str">
        <f>_xlfn.XLOOKUP(A251,'Schools lookup'!A:A,'Schools lookup'!C:C)</f>
        <v>Repton Primary School</v>
      </c>
      <c r="D251" s="21">
        <v>-2010.4400000000023</v>
      </c>
      <c r="E251" s="21">
        <v>45630.26</v>
      </c>
      <c r="F251" s="21">
        <v>28831.63</v>
      </c>
      <c r="G251" s="21">
        <v>1079489.24</v>
      </c>
      <c r="H251" s="21">
        <v>0</v>
      </c>
      <c r="I251" s="21">
        <v>18411.68</v>
      </c>
      <c r="J251" s="21">
        <v>0</v>
      </c>
      <c r="K251" s="21">
        <v>50870</v>
      </c>
      <c r="L251" s="21">
        <v>22912.25</v>
      </c>
      <c r="M251" s="21">
        <v>0</v>
      </c>
      <c r="N251" s="21">
        <v>2460</v>
      </c>
      <c r="O251" s="21">
        <v>16860.84</v>
      </c>
      <c r="P251" s="21">
        <v>32296.959999999999</v>
      </c>
      <c r="Q251" s="21">
        <v>17245.980000000003</v>
      </c>
      <c r="R251" s="21">
        <v>286.61</v>
      </c>
      <c r="S251" s="21">
        <v>24286.800000000003</v>
      </c>
      <c r="T251" s="3">
        <v>0</v>
      </c>
      <c r="U251" s="3">
        <v>0</v>
      </c>
      <c r="V251" s="3">
        <v>0</v>
      </c>
      <c r="W251" s="21">
        <v>29596.7</v>
      </c>
      <c r="X251" s="21">
        <v>0</v>
      </c>
      <c r="Y251" s="21">
        <v>46499</v>
      </c>
      <c r="Z251" s="21">
        <v>661253.83999999985</v>
      </c>
      <c r="AA251" s="21">
        <v>5110.93</v>
      </c>
      <c r="AB251">
        <v>226745.73000000004</v>
      </c>
      <c r="AC251">
        <v>0</v>
      </c>
      <c r="AD251">
        <v>42862.26</v>
      </c>
      <c r="AE251">
        <v>0</v>
      </c>
      <c r="AF251">
        <v>32368.510000000006</v>
      </c>
      <c r="AG251">
        <v>5500.22</v>
      </c>
      <c r="AH251">
        <v>4814.5</v>
      </c>
      <c r="AI251">
        <v>11864.22</v>
      </c>
      <c r="AJ251">
        <v>3041.3</v>
      </c>
      <c r="AK251">
        <v>9767.93</v>
      </c>
      <c r="AL251">
        <v>3004.11</v>
      </c>
      <c r="AM251">
        <v>59424.420000000006</v>
      </c>
      <c r="AN251">
        <v>7293.03</v>
      </c>
      <c r="AO251">
        <v>32555.020000000004</v>
      </c>
      <c r="AP251">
        <v>20583.75</v>
      </c>
      <c r="AQ251">
        <v>3769.2899999999991</v>
      </c>
      <c r="AR251">
        <v>64437.749999999971</v>
      </c>
      <c r="AS251">
        <v>5013.2500000000009</v>
      </c>
      <c r="AT251">
        <v>0</v>
      </c>
      <c r="AU251">
        <v>7892.7899999999991</v>
      </c>
      <c r="AV251">
        <v>0</v>
      </c>
      <c r="AW251">
        <v>0</v>
      </c>
      <c r="AX251">
        <v>0</v>
      </c>
      <c r="AY251">
        <v>4353.1899999999996</v>
      </c>
      <c r="AZ251">
        <v>0</v>
      </c>
      <c r="BA251">
        <v>3890.4200000000019</v>
      </c>
      <c r="BB251">
        <v>6642</v>
      </c>
      <c r="BC251" s="21">
        <v>140.5</v>
      </c>
      <c r="BD251" s="21">
        <v>79134.559999999998</v>
      </c>
      <c r="BE251" s="21">
        <v>21706.65</v>
      </c>
      <c r="BF251" s="21">
        <v>9290.42</v>
      </c>
      <c r="BG251" s="21">
        <v>21751.78</v>
      </c>
      <c r="BH251" s="21">
        <v>0</v>
      </c>
      <c r="BI251" s="21">
        <v>0</v>
      </c>
      <c r="BJ251" s="21">
        <v>0</v>
      </c>
      <c r="BK251" s="21">
        <v>10296.669999999995</v>
      </c>
      <c r="BL251" s="21">
        <v>488.54999999999995</v>
      </c>
      <c r="BM251" s="3">
        <v>6317.5</v>
      </c>
      <c r="BN251" s="21">
        <v>0</v>
      </c>
      <c r="BO251" s="21">
        <v>0</v>
      </c>
      <c r="BP251" s="21">
        <v>1</v>
      </c>
      <c r="BQ251" s="21">
        <v>0</v>
      </c>
      <c r="BR251" s="3">
        <v>1743</v>
      </c>
      <c r="BS251" s="3">
        <v>1614.98</v>
      </c>
      <c r="BT251" s="3">
        <v>0</v>
      </c>
      <c r="BU251" s="3">
        <v>0</v>
      </c>
      <c r="BV251" s="3">
        <v>0</v>
      </c>
      <c r="BW251" s="3">
        <v>5980</v>
      </c>
      <c r="BX251" s="20">
        <v>0</v>
      </c>
      <c r="BY251" s="20">
        <v>0</v>
      </c>
      <c r="BZ251" s="20">
        <v>-44603.450000000004</v>
      </c>
      <c r="CA251" s="20">
        <v>25811.15</v>
      </c>
      <c r="CB251" s="20">
        <v>0</v>
      </c>
      <c r="CC251" s="20">
        <v>64441.740000000005</v>
      </c>
      <c r="CD251" s="20">
        <v>0</v>
      </c>
    </row>
    <row r="252" spans="1:82" s="20" customFormat="1" ht="14.4" x14ac:dyDescent="0.3">
      <c r="A252" s="27">
        <v>5204</v>
      </c>
      <c r="B252" s="2" t="str">
        <f>_xlfn.XLOOKUP(A252,'Schools lookup'!A:A,'Schools lookup'!B:B)</f>
        <v>CIP5204</v>
      </c>
      <c r="C252" s="2" t="str">
        <f>_xlfn.XLOOKUP(A252,'Schools lookup'!A:A,'Schools lookup'!C:C)</f>
        <v>Linton Primary School</v>
      </c>
      <c r="D252" s="21">
        <v>-69456.739999999991</v>
      </c>
      <c r="E252" s="21">
        <v>-1594.5900000000038</v>
      </c>
      <c r="F252" s="21">
        <v>17904.88</v>
      </c>
      <c r="G252" s="21">
        <v>1421726.97</v>
      </c>
      <c r="H252" s="21">
        <v>0</v>
      </c>
      <c r="I252" s="21">
        <v>55849.720000000008</v>
      </c>
      <c r="J252" s="21">
        <v>0</v>
      </c>
      <c r="K252" s="21">
        <v>142698.9</v>
      </c>
      <c r="L252" s="21">
        <v>37183.64</v>
      </c>
      <c r="M252" s="21">
        <v>0</v>
      </c>
      <c r="N252" s="21">
        <v>0</v>
      </c>
      <c r="O252" s="21">
        <v>7988.4800000000005</v>
      </c>
      <c r="P252" s="21">
        <v>19245.820000000003</v>
      </c>
      <c r="Q252" s="21">
        <v>17064.75</v>
      </c>
      <c r="R252" s="21">
        <v>0</v>
      </c>
      <c r="S252" s="21">
        <v>21843.82</v>
      </c>
      <c r="T252" s="3">
        <v>0</v>
      </c>
      <c r="U252" s="3">
        <v>0</v>
      </c>
      <c r="V252" s="3">
        <v>0</v>
      </c>
      <c r="W252" s="21">
        <v>37751.019999999997</v>
      </c>
      <c r="X252" s="21">
        <v>0</v>
      </c>
      <c r="Y252" s="21">
        <v>52304</v>
      </c>
      <c r="Z252" s="21">
        <v>724066.96000000031</v>
      </c>
      <c r="AA252" s="21">
        <v>0</v>
      </c>
      <c r="AB252">
        <v>406718.08999999973</v>
      </c>
      <c r="AC252">
        <v>1392.89</v>
      </c>
      <c r="AD252">
        <v>50954.939999999995</v>
      </c>
      <c r="AE252">
        <v>0</v>
      </c>
      <c r="AF252">
        <v>62807.509999999951</v>
      </c>
      <c r="AG252">
        <v>2208.15</v>
      </c>
      <c r="AH252">
        <v>6921.09</v>
      </c>
      <c r="AI252">
        <v>15719.449999999999</v>
      </c>
      <c r="AJ252">
        <v>1961.46</v>
      </c>
      <c r="AK252">
        <v>35047.770000000004</v>
      </c>
      <c r="AL252">
        <v>5440</v>
      </c>
      <c r="AM252">
        <v>72768.450000000012</v>
      </c>
      <c r="AN252">
        <v>4286.3</v>
      </c>
      <c r="AO252">
        <v>34181.179999999993</v>
      </c>
      <c r="AP252">
        <v>5268.9</v>
      </c>
      <c r="AQ252">
        <v>5466.8799999999992</v>
      </c>
      <c r="AR252">
        <v>39457.730000000047</v>
      </c>
      <c r="AS252">
        <v>165</v>
      </c>
      <c r="AT252">
        <v>0</v>
      </c>
      <c r="AU252">
        <v>12741.42</v>
      </c>
      <c r="AV252">
        <v>0</v>
      </c>
      <c r="AW252">
        <v>20517.29</v>
      </c>
      <c r="AX252">
        <v>5678.55</v>
      </c>
      <c r="AY252">
        <v>4257.17</v>
      </c>
      <c r="AZ252">
        <v>0</v>
      </c>
      <c r="BA252">
        <v>6743.7199999999957</v>
      </c>
      <c r="BB252">
        <v>8156.5</v>
      </c>
      <c r="BC252" s="21">
        <v>7819.2</v>
      </c>
      <c r="BD252" s="21">
        <v>91534.150000000009</v>
      </c>
      <c r="BE252" s="21">
        <v>46814.709999999992</v>
      </c>
      <c r="BF252" s="21">
        <v>27060.920000000002</v>
      </c>
      <c r="BG252" s="21">
        <v>24746.2</v>
      </c>
      <c r="BH252" s="21">
        <v>0</v>
      </c>
      <c r="BI252" s="21">
        <v>0</v>
      </c>
      <c r="BJ252" s="21">
        <v>0</v>
      </c>
      <c r="BK252" s="21">
        <v>40290.639999999999</v>
      </c>
      <c r="BL252" s="21">
        <v>0</v>
      </c>
      <c r="BM252" s="3">
        <v>7204</v>
      </c>
      <c r="BN252" s="21">
        <v>0</v>
      </c>
      <c r="BO252" s="21">
        <v>0</v>
      </c>
      <c r="BP252" s="21">
        <v>1</v>
      </c>
      <c r="BQ252" s="21">
        <v>0</v>
      </c>
      <c r="BR252" s="3">
        <v>3565</v>
      </c>
      <c r="BS252" s="3">
        <v>0</v>
      </c>
      <c r="BT252" s="3">
        <v>0</v>
      </c>
      <c r="BU252" s="3">
        <v>0</v>
      </c>
      <c r="BV252" s="3">
        <v>0</v>
      </c>
      <c r="BW252" s="3">
        <v>0</v>
      </c>
      <c r="BX252" s="20">
        <v>0</v>
      </c>
      <c r="BY252" s="20">
        <v>0</v>
      </c>
      <c r="BZ252" s="20">
        <v>-24453.219999999994</v>
      </c>
      <c r="CA252" s="20">
        <v>21543.88</v>
      </c>
      <c r="CB252" s="20">
        <v>0</v>
      </c>
      <c r="CC252" s="20">
        <v>-4134.2100000000064</v>
      </c>
      <c r="CD252" s="20">
        <v>0</v>
      </c>
    </row>
    <row r="253" spans="1:82" s="20" customFormat="1" ht="14.4" x14ac:dyDescent="0.3">
      <c r="A253" s="27">
        <v>5207</v>
      </c>
      <c r="B253" s="2" t="str">
        <f>_xlfn.XLOOKUP(A253,'Schools lookup'!A:A,'Schools lookup'!B:B)</f>
        <v>CIP5207</v>
      </c>
      <c r="C253" s="2" t="str">
        <f>_xlfn.XLOOKUP(A253,'Schools lookup'!A:A,'Schools lookup'!C:C)</f>
        <v>The Curzon CofE Primary School</v>
      </c>
      <c r="D253" s="21">
        <v>3152.87</v>
      </c>
      <c r="E253" s="21">
        <v>0</v>
      </c>
      <c r="F253" s="21">
        <v>0</v>
      </c>
      <c r="G253" s="21">
        <v>717975.07</v>
      </c>
      <c r="H253" s="21">
        <v>0</v>
      </c>
      <c r="I253" s="21">
        <v>15263.34</v>
      </c>
      <c r="J253" s="21">
        <v>0</v>
      </c>
      <c r="K253" s="21">
        <v>23680</v>
      </c>
      <c r="L253" s="21">
        <v>17780.919999999998</v>
      </c>
      <c r="M253" s="21">
        <v>0</v>
      </c>
      <c r="N253" s="21">
        <v>0</v>
      </c>
      <c r="O253" s="21">
        <v>442703.69000000006</v>
      </c>
      <c r="P253" s="21">
        <v>14889.800000000001</v>
      </c>
      <c r="Q253" s="21">
        <v>9075.9900000000016</v>
      </c>
      <c r="R253" s="21">
        <v>0</v>
      </c>
      <c r="S253" s="21">
        <v>0</v>
      </c>
      <c r="T253" s="3">
        <v>0</v>
      </c>
      <c r="U253" s="3">
        <v>0</v>
      </c>
      <c r="V253" s="3">
        <v>0</v>
      </c>
      <c r="W253" s="21">
        <v>0</v>
      </c>
      <c r="X253" s="21">
        <v>0</v>
      </c>
      <c r="Y253" s="21">
        <v>38332</v>
      </c>
      <c r="Z253" s="21">
        <v>475009.52999999997</v>
      </c>
      <c r="AA253" s="21">
        <v>13923.57</v>
      </c>
      <c r="AB253">
        <v>80153.479999999981</v>
      </c>
      <c r="AC253">
        <v>30173.30999999999</v>
      </c>
      <c r="AD253">
        <v>28592.079999999987</v>
      </c>
      <c r="AE253">
        <v>0</v>
      </c>
      <c r="AF253">
        <v>13064.110000000008</v>
      </c>
      <c r="AG253">
        <v>726.2</v>
      </c>
      <c r="AH253">
        <v>1384.5</v>
      </c>
      <c r="AI253">
        <v>8054.22</v>
      </c>
      <c r="AJ253">
        <v>1040.6199999999999</v>
      </c>
      <c r="AK253">
        <v>394801.84</v>
      </c>
      <c r="AL253">
        <v>4144.5399999999991</v>
      </c>
      <c r="AM253">
        <v>2133.19</v>
      </c>
      <c r="AN253">
        <v>2394.89</v>
      </c>
      <c r="AO253">
        <v>17489.8</v>
      </c>
      <c r="AP253">
        <v>2375.1</v>
      </c>
      <c r="AQ253">
        <v>876.26</v>
      </c>
      <c r="AR253">
        <v>32990.259999999995</v>
      </c>
      <c r="AS253">
        <v>442.08</v>
      </c>
      <c r="AT253">
        <v>0</v>
      </c>
      <c r="AU253">
        <v>0</v>
      </c>
      <c r="AV253">
        <v>0</v>
      </c>
      <c r="AW253">
        <v>3032.62</v>
      </c>
      <c r="AX253">
        <v>0</v>
      </c>
      <c r="AY253">
        <v>0</v>
      </c>
      <c r="AZ253">
        <v>0</v>
      </c>
      <c r="BA253">
        <v>4160.6600000000008</v>
      </c>
      <c r="BB253">
        <v>4458.25</v>
      </c>
      <c r="BC253" s="21">
        <v>4015</v>
      </c>
      <c r="BD253" s="21">
        <v>53401.31</v>
      </c>
      <c r="BE253" s="21">
        <v>37041.24</v>
      </c>
      <c r="BF253" s="21">
        <v>4353.33</v>
      </c>
      <c r="BG253" s="21">
        <v>20099.5</v>
      </c>
      <c r="BH253" s="21">
        <v>0</v>
      </c>
      <c r="BI253" s="21">
        <v>0</v>
      </c>
      <c r="BJ253" s="21">
        <v>0</v>
      </c>
      <c r="BK253" s="21">
        <v>0</v>
      </c>
      <c r="BL253" s="21">
        <v>0</v>
      </c>
      <c r="BM253" s="3">
        <v>17331.37</v>
      </c>
      <c r="BN253" s="21">
        <v>0</v>
      </c>
      <c r="BO253" s="21">
        <v>0</v>
      </c>
      <c r="BP253" s="21">
        <v>1</v>
      </c>
      <c r="BQ253" s="21">
        <v>0</v>
      </c>
      <c r="BR253" s="3">
        <v>10910.4</v>
      </c>
      <c r="BS253" s="3">
        <v>0</v>
      </c>
      <c r="BT253" s="3">
        <v>0</v>
      </c>
      <c r="BU253" s="3">
        <v>0</v>
      </c>
      <c r="BV253" s="3">
        <v>0</v>
      </c>
      <c r="BW253" s="3">
        <v>0</v>
      </c>
      <c r="BX253" s="20">
        <v>0</v>
      </c>
      <c r="BY253" s="20">
        <v>0</v>
      </c>
      <c r="BZ253" s="20">
        <v>42522.19</v>
      </c>
      <c r="CA253" s="20">
        <v>6420.97</v>
      </c>
      <c r="CB253" s="20">
        <v>0</v>
      </c>
      <c r="CC253" s="20">
        <v>0</v>
      </c>
      <c r="CD253" s="20">
        <v>0</v>
      </c>
    </row>
    <row r="254" spans="1:82" s="20" customFormat="1" ht="14.4" x14ac:dyDescent="0.3">
      <c r="A254" s="27">
        <v>5208</v>
      </c>
      <c r="B254" s="2" t="str">
        <f>_xlfn.XLOOKUP(A254,'Schools lookup'!A:A,'Schools lookup'!B:B)</f>
        <v>CIP5208</v>
      </c>
      <c r="C254" s="2" t="str">
        <f>_xlfn.XLOOKUP(A254,'Schools lookup'!A:A,'Schools lookup'!C:C)</f>
        <v>Fairmeadows Foundation Primary School</v>
      </c>
      <c r="D254" s="21">
        <v>-120371.28</v>
      </c>
      <c r="E254" s="21">
        <v>0</v>
      </c>
      <c r="F254" s="21">
        <v>0</v>
      </c>
      <c r="G254" s="21">
        <v>1243893.9099999999</v>
      </c>
      <c r="H254" s="21">
        <v>0</v>
      </c>
      <c r="I254" s="21">
        <v>205906.21</v>
      </c>
      <c r="J254" s="21">
        <v>0</v>
      </c>
      <c r="K254" s="21">
        <v>110900</v>
      </c>
      <c r="L254" s="21">
        <v>30556.3</v>
      </c>
      <c r="M254" s="21">
        <v>4671.25</v>
      </c>
      <c r="N254" s="21">
        <v>0</v>
      </c>
      <c r="O254" s="21">
        <v>97678.35</v>
      </c>
      <c r="P254" s="21">
        <v>45403.39</v>
      </c>
      <c r="Q254" s="21">
        <v>0</v>
      </c>
      <c r="R254" s="21">
        <v>0</v>
      </c>
      <c r="S254" s="21">
        <v>0</v>
      </c>
      <c r="T254" s="3">
        <v>0</v>
      </c>
      <c r="U254" s="3">
        <v>0</v>
      </c>
      <c r="V254" s="3">
        <v>0</v>
      </c>
      <c r="W254" s="21">
        <v>0</v>
      </c>
      <c r="X254" s="21">
        <v>0</v>
      </c>
      <c r="Y254" s="21">
        <v>17762</v>
      </c>
      <c r="Z254" s="21">
        <v>636924.94999999995</v>
      </c>
      <c r="AA254" s="21">
        <v>4211.3900000000003</v>
      </c>
      <c r="AB254">
        <v>429358.34</v>
      </c>
      <c r="AC254">
        <v>93925.13</v>
      </c>
      <c r="AD254">
        <v>132816.84</v>
      </c>
      <c r="AE254">
        <v>82685.849999999991</v>
      </c>
      <c r="AF254">
        <v>68549.259999999995</v>
      </c>
      <c r="AG254">
        <v>905.81</v>
      </c>
      <c r="AH254">
        <v>3699.62</v>
      </c>
      <c r="AI254">
        <v>2738.99</v>
      </c>
      <c r="AJ254">
        <v>1474.84</v>
      </c>
      <c r="AK254">
        <v>3147.95</v>
      </c>
      <c r="AL254">
        <v>0</v>
      </c>
      <c r="AM254">
        <v>0</v>
      </c>
      <c r="AN254">
        <v>3204.5</v>
      </c>
      <c r="AO254">
        <v>22011.32</v>
      </c>
      <c r="AP254">
        <v>5405.4</v>
      </c>
      <c r="AQ254">
        <v>4181.47</v>
      </c>
      <c r="AR254">
        <v>56540.55</v>
      </c>
      <c r="AS254">
        <v>0</v>
      </c>
      <c r="AT254">
        <v>0</v>
      </c>
      <c r="AU254">
        <v>22851.52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3364.17</v>
      </c>
      <c r="BB254">
        <v>30892.58</v>
      </c>
      <c r="BC254" s="21">
        <v>0</v>
      </c>
      <c r="BD254" s="21">
        <v>58447.3</v>
      </c>
      <c r="BE254" s="21">
        <v>0</v>
      </c>
      <c r="BF254" s="21">
        <v>27339.54</v>
      </c>
      <c r="BG254" s="21">
        <v>5959.25</v>
      </c>
      <c r="BH254" s="21">
        <v>0</v>
      </c>
      <c r="BI254" s="21">
        <v>1500</v>
      </c>
      <c r="BJ254" s="21">
        <v>0</v>
      </c>
      <c r="BK254" s="21">
        <v>0</v>
      </c>
      <c r="BL254" s="21">
        <v>0</v>
      </c>
      <c r="BM254" s="3">
        <v>6596.5</v>
      </c>
      <c r="BN254" s="21">
        <v>0</v>
      </c>
      <c r="BO254" s="21">
        <v>0</v>
      </c>
      <c r="BP254" s="21">
        <v>1</v>
      </c>
      <c r="BQ254" s="21">
        <v>0</v>
      </c>
      <c r="BR254" s="3">
        <v>6596.5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20">
        <v>0</v>
      </c>
      <c r="BY254" s="20">
        <v>0</v>
      </c>
      <c r="BZ254" s="20">
        <v>-65736.44</v>
      </c>
      <c r="CA254" s="20">
        <v>0</v>
      </c>
      <c r="CB254" s="20">
        <v>0</v>
      </c>
      <c r="CC254" s="20">
        <v>0</v>
      </c>
      <c r="CD254" s="20">
        <v>0</v>
      </c>
    </row>
    <row r="255" spans="1:82" s="20" customFormat="1" ht="14.4" x14ac:dyDescent="0.3">
      <c r="A255" s="27">
        <v>5211</v>
      </c>
      <c r="B255" s="2" t="str">
        <f>_xlfn.XLOOKUP(A255,'Schools lookup'!A:A,'Schools lookup'!B:B)</f>
        <v>CIP5211</v>
      </c>
      <c r="C255" s="2" t="str">
        <f>_xlfn.XLOOKUP(A255,'Schools lookup'!A:A,'Schools lookup'!C:C)</f>
        <v>Chinley Primary School</v>
      </c>
      <c r="D255" s="21">
        <v>79045.7</v>
      </c>
      <c r="E255" s="21">
        <v>-7606.1699999999964</v>
      </c>
      <c r="F255" s="21">
        <v>99.34</v>
      </c>
      <c r="G255" s="21">
        <v>1160558.97</v>
      </c>
      <c r="H255" s="21">
        <v>0</v>
      </c>
      <c r="I255" s="21">
        <v>97042.579999999987</v>
      </c>
      <c r="J255" s="21">
        <v>0</v>
      </c>
      <c r="K255" s="21">
        <v>72517.8</v>
      </c>
      <c r="L255" s="21">
        <v>28523.63</v>
      </c>
      <c r="M255" s="21">
        <v>0</v>
      </c>
      <c r="N255" s="21">
        <v>0</v>
      </c>
      <c r="O255" s="21">
        <v>20042.970000000005</v>
      </c>
      <c r="P255" s="21">
        <v>30749.589999999993</v>
      </c>
      <c r="Q255" s="21">
        <v>5247.4</v>
      </c>
      <c r="R255" s="21">
        <v>328.87</v>
      </c>
      <c r="S255" s="21">
        <v>3647.62</v>
      </c>
      <c r="T255" s="3">
        <v>0</v>
      </c>
      <c r="U255" s="3">
        <v>0</v>
      </c>
      <c r="V255" s="3">
        <v>0</v>
      </c>
      <c r="W255" s="21">
        <v>63890.33</v>
      </c>
      <c r="X255" s="21">
        <v>0</v>
      </c>
      <c r="Y255" s="21">
        <v>52877</v>
      </c>
      <c r="Z255" s="21">
        <v>730595.85</v>
      </c>
      <c r="AA255" s="21">
        <v>18205.339999999997</v>
      </c>
      <c r="AB255">
        <v>294781.34999999998</v>
      </c>
      <c r="AC255">
        <v>30760.779999999992</v>
      </c>
      <c r="AD255">
        <v>53278.94000000001</v>
      </c>
      <c r="AE255">
        <v>0</v>
      </c>
      <c r="AF255">
        <v>24120.009999999995</v>
      </c>
      <c r="AG255">
        <v>2201.62</v>
      </c>
      <c r="AH255">
        <v>1637.5</v>
      </c>
      <c r="AI255">
        <v>13291.11</v>
      </c>
      <c r="AJ255">
        <v>3377.56</v>
      </c>
      <c r="AK255">
        <v>-4662.1200000000008</v>
      </c>
      <c r="AL255">
        <v>1967.68</v>
      </c>
      <c r="AM255">
        <v>4105.2100000000009</v>
      </c>
      <c r="AN255">
        <v>2375.11</v>
      </c>
      <c r="AO255">
        <v>19660.04</v>
      </c>
      <c r="AP255">
        <v>5460</v>
      </c>
      <c r="AQ255">
        <v>2230.7600000000002</v>
      </c>
      <c r="AR255">
        <v>33538.090000000047</v>
      </c>
      <c r="AS255">
        <v>3225.75</v>
      </c>
      <c r="AT255" s="22">
        <v>0</v>
      </c>
      <c r="AU255">
        <v>6445.89</v>
      </c>
      <c r="AV255">
        <v>0</v>
      </c>
      <c r="AW255">
        <v>108.65</v>
      </c>
      <c r="AX255">
        <v>0</v>
      </c>
      <c r="AY255">
        <v>2608.5</v>
      </c>
      <c r="AZ255">
        <v>0</v>
      </c>
      <c r="BA255">
        <v>8556.5</v>
      </c>
      <c r="BB255">
        <v>6863.49</v>
      </c>
      <c r="BC255" s="21">
        <v>11480.789999999999</v>
      </c>
      <c r="BD255" s="21">
        <v>88296.739999999962</v>
      </c>
      <c r="BE255" s="21">
        <v>9.9900000000000286</v>
      </c>
      <c r="BF255" s="21">
        <v>55225.5</v>
      </c>
      <c r="BG255" s="21">
        <v>20618.21</v>
      </c>
      <c r="BH255" s="21">
        <v>0</v>
      </c>
      <c r="BI255" s="21">
        <v>0</v>
      </c>
      <c r="BJ255" s="21">
        <v>0</v>
      </c>
      <c r="BK255" s="21">
        <v>44441.98</v>
      </c>
      <c r="BL255" s="21">
        <v>7962.8899999999994</v>
      </c>
      <c r="BM255" s="3">
        <v>6721.15</v>
      </c>
      <c r="BN255" s="21">
        <v>0</v>
      </c>
      <c r="BO255" s="21">
        <v>0</v>
      </c>
      <c r="BP255" s="21">
        <v>1</v>
      </c>
      <c r="BQ255" s="21">
        <v>0</v>
      </c>
      <c r="BR255" s="3">
        <v>3361.48</v>
      </c>
      <c r="BS255" s="3">
        <v>0</v>
      </c>
      <c r="BT255" s="3">
        <v>0</v>
      </c>
      <c r="BU255" s="3">
        <v>0</v>
      </c>
      <c r="BV255" s="3">
        <v>4.2632564145606011E-14</v>
      </c>
      <c r="BW255" s="3">
        <v>3270.89</v>
      </c>
      <c r="BX255" s="20">
        <v>0</v>
      </c>
      <c r="BY255" s="20">
        <v>0</v>
      </c>
      <c r="BZ255" s="20">
        <v>110217.29000000001</v>
      </c>
      <c r="CA255" s="20">
        <v>188.12</v>
      </c>
      <c r="CB255" s="20">
        <v>0</v>
      </c>
      <c r="CC255" s="20">
        <v>3879.2900000000009</v>
      </c>
      <c r="CD255" s="20">
        <v>0</v>
      </c>
    </row>
    <row r="256" spans="1:82" s="20" customFormat="1" ht="14.4" x14ac:dyDescent="0.3">
      <c r="A256" s="28">
        <v>5404</v>
      </c>
      <c r="B256" s="2" t="str">
        <f>_xlfn.XLOOKUP(A256,'Schools lookup'!A:A,'Schools lookup'!B:B)</f>
        <v>CIS5404</v>
      </c>
      <c r="C256" s="2" t="str">
        <f>_xlfn.XLOOKUP(A256,'Schools lookup'!A:A,'Schools lookup'!C:C)</f>
        <v>Belper School and Sixth Form Centre</v>
      </c>
      <c r="D256" s="21">
        <v>407948.62</v>
      </c>
      <c r="E256" s="21">
        <v>0</v>
      </c>
      <c r="F256" s="21">
        <v>66160.67</v>
      </c>
      <c r="G256" s="21">
        <v>6818895.0199999996</v>
      </c>
      <c r="H256" s="21">
        <v>707407.33</v>
      </c>
      <c r="I256" s="21">
        <v>347030.45999999996</v>
      </c>
      <c r="J256" s="21">
        <v>0</v>
      </c>
      <c r="K256" s="21">
        <v>231280</v>
      </c>
      <c r="L256" s="21">
        <v>323926.92000000004</v>
      </c>
      <c r="M256" s="21">
        <v>0</v>
      </c>
      <c r="N256" s="21">
        <v>11390.630000000001</v>
      </c>
      <c r="O256" s="21">
        <v>243452.34</v>
      </c>
      <c r="P256" s="21">
        <v>183141.29</v>
      </c>
      <c r="Q256" s="21">
        <v>0</v>
      </c>
      <c r="R256" s="21">
        <v>0</v>
      </c>
      <c r="S256" s="21">
        <v>-12622.5</v>
      </c>
      <c r="T256" s="3">
        <v>0</v>
      </c>
      <c r="U256" s="3">
        <v>0</v>
      </c>
      <c r="V256" s="3">
        <v>0</v>
      </c>
      <c r="W256" s="21">
        <v>0</v>
      </c>
      <c r="X256" s="21">
        <v>0</v>
      </c>
      <c r="Y256" s="21">
        <v>0</v>
      </c>
      <c r="Z256" s="21">
        <v>5276366.46</v>
      </c>
      <c r="AA256" s="21">
        <v>0</v>
      </c>
      <c r="AB256">
        <v>1087870.81</v>
      </c>
      <c r="AC256">
        <v>307602.01999999996</v>
      </c>
      <c r="AD256">
        <v>516791.54</v>
      </c>
      <c r="AE256">
        <v>131057.86</v>
      </c>
      <c r="AF256">
        <v>29117.200000000004</v>
      </c>
      <c r="AG256">
        <v>31336.13</v>
      </c>
      <c r="AH256">
        <v>8344.4</v>
      </c>
      <c r="AI256">
        <v>3100.34</v>
      </c>
      <c r="AJ256">
        <v>1779.42</v>
      </c>
      <c r="AK256">
        <v>19626.66</v>
      </c>
      <c r="AL256">
        <v>15238.6</v>
      </c>
      <c r="AM256">
        <v>14666.029999999999</v>
      </c>
      <c r="AN256">
        <v>20119.21</v>
      </c>
      <c r="AO256">
        <v>214184.61000000002</v>
      </c>
      <c r="AP256">
        <v>40620.5</v>
      </c>
      <c r="AQ256">
        <v>214260.87999999998</v>
      </c>
      <c r="AR256">
        <v>169447.35</v>
      </c>
      <c r="AS256">
        <v>5243.0899999999983</v>
      </c>
      <c r="AT256">
        <v>0</v>
      </c>
      <c r="AU256">
        <v>11224.92</v>
      </c>
      <c r="AV256">
        <v>0</v>
      </c>
      <c r="AW256">
        <v>13754.64</v>
      </c>
      <c r="AX256">
        <v>0</v>
      </c>
      <c r="AY256">
        <v>0</v>
      </c>
      <c r="AZ256">
        <v>123482.6</v>
      </c>
      <c r="BA256">
        <v>40929.409999999989</v>
      </c>
      <c r="BB256">
        <v>32164.5</v>
      </c>
      <c r="BC256" s="21">
        <v>237268.35</v>
      </c>
      <c r="BD256" s="21">
        <v>93580.12000000001</v>
      </c>
      <c r="BE256" s="21">
        <v>170228.7</v>
      </c>
      <c r="BF256" s="21">
        <v>218534.2</v>
      </c>
      <c r="BG256" s="21">
        <v>81834.19</v>
      </c>
      <c r="BH256" s="21">
        <v>0</v>
      </c>
      <c r="BI256" s="21">
        <v>0</v>
      </c>
      <c r="BJ256" s="21">
        <v>0</v>
      </c>
      <c r="BK256" s="21">
        <v>0</v>
      </c>
      <c r="BL256" s="21">
        <v>0</v>
      </c>
      <c r="BM256" s="3">
        <v>24739.38</v>
      </c>
      <c r="BN256" s="21">
        <v>0</v>
      </c>
      <c r="BO256" s="21">
        <v>0</v>
      </c>
      <c r="BP256" s="21">
        <v>1</v>
      </c>
      <c r="BQ256" s="21">
        <v>0</v>
      </c>
      <c r="BR256" s="3">
        <v>16712.45</v>
      </c>
      <c r="BS256" s="3">
        <v>0</v>
      </c>
      <c r="BT256" s="3">
        <v>0</v>
      </c>
      <c r="BU256" s="3">
        <v>0</v>
      </c>
      <c r="BV256" s="3">
        <v>0</v>
      </c>
      <c r="BW256" s="3">
        <v>16292.74</v>
      </c>
      <c r="BX256" s="20">
        <v>0</v>
      </c>
      <c r="BY256" s="20">
        <v>0</v>
      </c>
      <c r="BZ256" s="20">
        <v>132075.37</v>
      </c>
      <c r="CA256" s="20">
        <v>31712.799999999999</v>
      </c>
      <c r="CB256" s="20">
        <v>26182.06</v>
      </c>
      <c r="CC256" s="20">
        <v>0</v>
      </c>
      <c r="CD256" s="20">
        <v>0</v>
      </c>
    </row>
    <row r="257" spans="1:82" s="20" customFormat="1" ht="14.4" x14ac:dyDescent="0.3">
      <c r="A257" s="28">
        <v>5411</v>
      </c>
      <c r="B257" s="2" t="str">
        <f>_xlfn.XLOOKUP(A257,'Schools lookup'!A:A,'Schools lookup'!B:B)</f>
        <v>CIS5411</v>
      </c>
      <c r="C257" s="2" t="str">
        <f>_xlfn.XLOOKUP(A257,'Schools lookup'!A:A,'Schools lookup'!C:C)</f>
        <v>Lady Manners School</v>
      </c>
      <c r="D257" s="21">
        <v>435887.07</v>
      </c>
      <c r="E257" s="21">
        <v>0</v>
      </c>
      <c r="F257" s="21">
        <v>58557.760000000002</v>
      </c>
      <c r="G257" s="21">
        <v>7491325.5</v>
      </c>
      <c r="H257" s="21">
        <v>1332400.33</v>
      </c>
      <c r="I257" s="21">
        <v>131329.91999999998</v>
      </c>
      <c r="J257" s="21">
        <v>0</v>
      </c>
      <c r="K257" s="21">
        <v>193620.41999999998</v>
      </c>
      <c r="L257" s="21">
        <v>169036.13</v>
      </c>
      <c r="M257" s="21">
        <v>0</v>
      </c>
      <c r="N257" s="21">
        <v>35800.21</v>
      </c>
      <c r="O257" s="21">
        <v>291946.18000000011</v>
      </c>
      <c r="P257" s="21">
        <v>570192.6</v>
      </c>
      <c r="Q257" s="21">
        <v>0</v>
      </c>
      <c r="R257" s="21">
        <v>0</v>
      </c>
      <c r="S257" s="21">
        <v>153222.48000000001</v>
      </c>
      <c r="T257" s="3">
        <v>0</v>
      </c>
      <c r="U257" s="3">
        <v>0</v>
      </c>
      <c r="V257" s="3">
        <v>0</v>
      </c>
      <c r="W257" s="21">
        <v>0</v>
      </c>
      <c r="X257" s="21">
        <v>0</v>
      </c>
      <c r="Y257" s="21">
        <v>0</v>
      </c>
      <c r="Z257" s="21">
        <v>5934137</v>
      </c>
      <c r="AA257" s="21">
        <v>10623.37</v>
      </c>
      <c r="AB257">
        <v>1078818.79</v>
      </c>
      <c r="AC257">
        <v>394320.26000000007</v>
      </c>
      <c r="AD257">
        <v>517516.37999999995</v>
      </c>
      <c r="AE257">
        <v>368197.09</v>
      </c>
      <c r="AF257">
        <v>0</v>
      </c>
      <c r="AG257">
        <v>22622.829999999998</v>
      </c>
      <c r="AH257">
        <v>21954.52</v>
      </c>
      <c r="AI257">
        <v>3503.45</v>
      </c>
      <c r="AJ257">
        <v>1886.47</v>
      </c>
      <c r="AK257">
        <v>59746.450000000012</v>
      </c>
      <c r="AL257">
        <v>38237.75</v>
      </c>
      <c r="AM257">
        <v>25630.81</v>
      </c>
      <c r="AN257">
        <v>37554.559999999998</v>
      </c>
      <c r="AO257">
        <v>237754.37000000002</v>
      </c>
      <c r="AP257">
        <v>45364.5</v>
      </c>
      <c r="AQ257">
        <v>43991.199999999997</v>
      </c>
      <c r="AR257">
        <v>482530.09999999992</v>
      </c>
      <c r="AS257">
        <v>0</v>
      </c>
      <c r="AT257">
        <v>0</v>
      </c>
      <c r="AU257">
        <v>125675.28</v>
      </c>
      <c r="AV257">
        <v>0</v>
      </c>
      <c r="AW257">
        <v>24512.54</v>
      </c>
      <c r="AX257">
        <v>0</v>
      </c>
      <c r="AY257">
        <v>0</v>
      </c>
      <c r="AZ257">
        <v>164208.48999999996</v>
      </c>
      <c r="BA257">
        <v>76364.409999999974</v>
      </c>
      <c r="BB257">
        <v>42604.979999999996</v>
      </c>
      <c r="BC257" s="21">
        <v>192275</v>
      </c>
      <c r="BD257" s="21">
        <v>238565.6</v>
      </c>
      <c r="BE257" s="21">
        <v>76684.81</v>
      </c>
      <c r="BF257" s="21">
        <v>51113.94000000001</v>
      </c>
      <c r="BG257" s="21">
        <v>56187.270000000004</v>
      </c>
      <c r="BH257" s="21">
        <v>0</v>
      </c>
      <c r="BI257" s="21">
        <v>0</v>
      </c>
      <c r="BJ257" s="21">
        <v>91025.600000000006</v>
      </c>
      <c r="BK257" s="21">
        <v>0</v>
      </c>
      <c r="BL257" s="21">
        <v>0</v>
      </c>
      <c r="BM257" s="3">
        <v>28792.19</v>
      </c>
      <c r="BN257" s="21">
        <v>0</v>
      </c>
      <c r="BO257" s="21">
        <v>91025.600000000006</v>
      </c>
      <c r="BP257" s="21">
        <v>1</v>
      </c>
      <c r="BQ257" s="21">
        <v>0</v>
      </c>
      <c r="BR257" s="3">
        <v>36850.050000000003</v>
      </c>
      <c r="BS257" s="3">
        <v>0</v>
      </c>
      <c r="BT257" s="3">
        <v>0</v>
      </c>
      <c r="BU257" s="3">
        <v>0</v>
      </c>
      <c r="BV257" s="3">
        <v>0</v>
      </c>
      <c r="BW257" s="3">
        <v>80000</v>
      </c>
      <c r="BX257" s="20">
        <v>0</v>
      </c>
      <c r="BY257" s="20">
        <v>0</v>
      </c>
      <c r="BZ257" s="20">
        <v>341153.02</v>
      </c>
      <c r="CA257" s="20">
        <v>0</v>
      </c>
      <c r="CB257" s="20">
        <v>61525.5</v>
      </c>
      <c r="CC257" s="20">
        <v>0</v>
      </c>
      <c r="CD257" s="20">
        <v>0</v>
      </c>
    </row>
    <row r="258" spans="1:82" s="20" customFormat="1" ht="14.4" x14ac:dyDescent="0.3">
      <c r="A258" s="30">
        <v>7000</v>
      </c>
      <c r="B258" s="2" t="str">
        <f>_xlfn.XLOOKUP(A258,'Schools lookup'!A:A,'Schools lookup'!B:B)</f>
        <v>CIX7000</v>
      </c>
      <c r="C258" s="2" t="str">
        <f>_xlfn.XLOOKUP(A258,'Schools lookup'!A:A,'Schools lookup'!C:C)</f>
        <v>Holly House Special School</v>
      </c>
      <c r="D258" s="21">
        <v>3997.47</v>
      </c>
      <c r="E258" s="21">
        <v>0</v>
      </c>
      <c r="F258" s="21">
        <v>21527.29</v>
      </c>
      <c r="G258" s="21">
        <v>637354.79</v>
      </c>
      <c r="H258" s="21">
        <v>0</v>
      </c>
      <c r="I258" s="21">
        <v>1692567.11</v>
      </c>
      <c r="J258" s="21">
        <v>0</v>
      </c>
      <c r="K258" s="21">
        <v>42180</v>
      </c>
      <c r="L258" s="21">
        <v>35798.94</v>
      </c>
      <c r="M258" s="21">
        <v>0</v>
      </c>
      <c r="N258" s="21">
        <v>0</v>
      </c>
      <c r="O258" s="21">
        <v>12936.669999999995</v>
      </c>
      <c r="P258" s="21">
        <v>3677.7</v>
      </c>
      <c r="Q258" s="21">
        <v>0</v>
      </c>
      <c r="R258" s="21">
        <v>0</v>
      </c>
      <c r="S258" s="21">
        <v>0</v>
      </c>
      <c r="T258" s="3">
        <v>0</v>
      </c>
      <c r="U258" s="3">
        <v>0</v>
      </c>
      <c r="V258" s="3">
        <v>0</v>
      </c>
      <c r="W258" s="21">
        <v>0</v>
      </c>
      <c r="X258" s="21">
        <v>0</v>
      </c>
      <c r="Y258" s="21">
        <v>15487</v>
      </c>
      <c r="Z258" s="21">
        <v>1040031.0500000003</v>
      </c>
      <c r="AA258" s="21">
        <v>0</v>
      </c>
      <c r="AB258">
        <v>480817.76999999996</v>
      </c>
      <c r="AC258">
        <v>66123.380000000019</v>
      </c>
      <c r="AD258">
        <v>83740.640000000014</v>
      </c>
      <c r="AE258">
        <v>440.5499999999999</v>
      </c>
      <c r="AF258">
        <v>229650.05000000002</v>
      </c>
      <c r="AG258">
        <v>38739.729999999981</v>
      </c>
      <c r="AH258">
        <v>9694.7900000000009</v>
      </c>
      <c r="AI258">
        <v>2647.74</v>
      </c>
      <c r="AJ258">
        <v>0</v>
      </c>
      <c r="AK258">
        <v>44622.250000000015</v>
      </c>
      <c r="AL258">
        <v>1400</v>
      </c>
      <c r="AM258">
        <v>38852.780000000006</v>
      </c>
      <c r="AN258">
        <v>2240.7800000000007</v>
      </c>
      <c r="AO258">
        <v>41615.369999999995</v>
      </c>
      <c r="AP258">
        <v>4322.59</v>
      </c>
      <c r="AQ258">
        <v>3247.77</v>
      </c>
      <c r="AR258">
        <v>64524.459999999985</v>
      </c>
      <c r="AS258">
        <v>2274</v>
      </c>
      <c r="AT258" s="22">
        <v>0</v>
      </c>
      <c r="AU258">
        <v>3393.48</v>
      </c>
      <c r="AV258">
        <v>0</v>
      </c>
      <c r="AW258">
        <v>9645</v>
      </c>
      <c r="AX258">
        <v>0</v>
      </c>
      <c r="AY258">
        <v>4495</v>
      </c>
      <c r="AZ258">
        <v>0</v>
      </c>
      <c r="BA258">
        <v>27384.100000000002</v>
      </c>
      <c r="BB258">
        <v>4927.1499999999996</v>
      </c>
      <c r="BC258" s="21">
        <v>4370.3</v>
      </c>
      <c r="BD258" s="21">
        <v>42086.409999999989</v>
      </c>
      <c r="BE258" s="21">
        <v>14181.490000000002</v>
      </c>
      <c r="BF258" s="21">
        <v>86288.240000000049</v>
      </c>
      <c r="BG258" s="21">
        <v>17204.449999999997</v>
      </c>
      <c r="BH258" s="21">
        <v>0</v>
      </c>
      <c r="BI258" s="21">
        <v>0</v>
      </c>
      <c r="BJ258" s="21">
        <v>0</v>
      </c>
      <c r="BK258" s="21">
        <v>0</v>
      </c>
      <c r="BL258" s="21">
        <v>0</v>
      </c>
      <c r="BM258" s="3">
        <v>6278.13</v>
      </c>
      <c r="BN258" s="21">
        <v>0</v>
      </c>
      <c r="BO258" s="21">
        <v>0</v>
      </c>
      <c r="BP258" s="21">
        <v>1</v>
      </c>
      <c r="BQ258" s="21">
        <v>0</v>
      </c>
      <c r="BR258" s="3">
        <v>4896.84</v>
      </c>
      <c r="BS258" s="3">
        <v>0</v>
      </c>
      <c r="BT258" s="3">
        <v>0</v>
      </c>
      <c r="BU258" s="3">
        <v>0</v>
      </c>
      <c r="BV258" s="3">
        <v>0</v>
      </c>
      <c r="BW258" s="3">
        <v>0</v>
      </c>
      <c r="BX258" s="20">
        <v>0</v>
      </c>
      <c r="BY258" s="20">
        <v>0</v>
      </c>
      <c r="BZ258" s="20">
        <v>75038.36</v>
      </c>
      <c r="CA258" s="20">
        <v>22908.58</v>
      </c>
      <c r="CB258" s="20">
        <v>0</v>
      </c>
      <c r="CC258" s="20">
        <v>0</v>
      </c>
      <c r="CD258" s="20">
        <v>0</v>
      </c>
    </row>
    <row r="259" spans="1:82" s="20" customFormat="1" ht="14.4" x14ac:dyDescent="0.3">
      <c r="A259" s="30">
        <v>7005</v>
      </c>
      <c r="B259" s="2" t="str">
        <f>_xlfn.XLOOKUP(A259,'Schools lookup'!A:A,'Schools lookup'!B:B)</f>
        <v>CIX7005</v>
      </c>
      <c r="C259" s="2" t="str">
        <f>_xlfn.XLOOKUP(A259,'Schools lookup'!A:A,'Schools lookup'!C:C)</f>
        <v>Brackenfield Special School</v>
      </c>
      <c r="D259" s="21">
        <v>808301.74</v>
      </c>
      <c r="E259" s="21">
        <v>0</v>
      </c>
      <c r="F259" s="21">
        <v>16132.36</v>
      </c>
      <c r="G259" s="21">
        <v>2072366.49</v>
      </c>
      <c r="H259" s="21">
        <v>0</v>
      </c>
      <c r="I259" s="21">
        <v>3912736.69</v>
      </c>
      <c r="J259" s="21">
        <v>0</v>
      </c>
      <c r="K259" s="21">
        <v>106505</v>
      </c>
      <c r="L259" s="21">
        <v>131289.06</v>
      </c>
      <c r="M259" s="21">
        <v>0</v>
      </c>
      <c r="N259" s="21">
        <v>5331.93</v>
      </c>
      <c r="O259" s="21">
        <v>53279.909999999989</v>
      </c>
      <c r="P259" s="21">
        <v>21684.04</v>
      </c>
      <c r="Q259" s="21">
        <v>0</v>
      </c>
      <c r="R259" s="21">
        <v>0</v>
      </c>
      <c r="S259" s="21">
        <v>605.04</v>
      </c>
      <c r="T259" s="3">
        <v>0</v>
      </c>
      <c r="U259" s="3">
        <v>0</v>
      </c>
      <c r="V259" s="3">
        <v>0</v>
      </c>
      <c r="W259" s="21">
        <v>0</v>
      </c>
      <c r="X259" s="21">
        <v>0</v>
      </c>
      <c r="Y259" s="21">
        <v>25341</v>
      </c>
      <c r="Z259" s="21">
        <v>2128172.0999999996</v>
      </c>
      <c r="AA259" s="21">
        <v>0</v>
      </c>
      <c r="AB259">
        <v>2494770.9100000015</v>
      </c>
      <c r="AC259">
        <v>131252.66999999998</v>
      </c>
      <c r="AD259">
        <v>291866.64</v>
      </c>
      <c r="AE259">
        <v>0</v>
      </c>
      <c r="AF259">
        <v>31729.920000000002</v>
      </c>
      <c r="AG259">
        <v>36108.519999999975</v>
      </c>
      <c r="AH259">
        <v>46708.589999999989</v>
      </c>
      <c r="AI259">
        <v>6481.36</v>
      </c>
      <c r="AJ259">
        <v>0</v>
      </c>
      <c r="AK259">
        <v>225862.91999999998</v>
      </c>
      <c r="AL259">
        <v>5060.51</v>
      </c>
      <c r="AM259">
        <v>22449.510000000017</v>
      </c>
      <c r="AN259">
        <v>4737.91</v>
      </c>
      <c r="AO259">
        <v>89937.060000000027</v>
      </c>
      <c r="AP259">
        <v>0</v>
      </c>
      <c r="AQ259">
        <v>45561.240000000034</v>
      </c>
      <c r="AR259">
        <v>117973.22000000047</v>
      </c>
      <c r="AS259">
        <v>0</v>
      </c>
      <c r="AT259">
        <v>0</v>
      </c>
      <c r="AU259">
        <v>33102.36</v>
      </c>
      <c r="AV259">
        <v>0</v>
      </c>
      <c r="AW259">
        <v>28563.84</v>
      </c>
      <c r="AX259">
        <v>4221.7</v>
      </c>
      <c r="AY259">
        <v>0</v>
      </c>
      <c r="AZ259">
        <v>4004.33</v>
      </c>
      <c r="BA259">
        <v>15100.820000000002</v>
      </c>
      <c r="BB259">
        <v>5792.47</v>
      </c>
      <c r="BC259" s="21">
        <v>6542.13</v>
      </c>
      <c r="BD259" s="21">
        <v>99963.900000000067</v>
      </c>
      <c r="BE259" s="21">
        <v>20745.88</v>
      </c>
      <c r="BF259" s="21">
        <v>70184.970000000045</v>
      </c>
      <c r="BG259" s="21">
        <v>29411.3</v>
      </c>
      <c r="BH259" s="21">
        <v>0</v>
      </c>
      <c r="BI259" s="21">
        <v>0</v>
      </c>
      <c r="BJ259" s="21">
        <v>0</v>
      </c>
      <c r="BK259" s="21">
        <v>0</v>
      </c>
      <c r="BL259" s="21">
        <v>0</v>
      </c>
      <c r="BM259" s="3">
        <v>12150.63</v>
      </c>
      <c r="BN259" s="21">
        <v>0</v>
      </c>
      <c r="BO259" s="21">
        <v>0</v>
      </c>
      <c r="BP259" s="21">
        <v>1</v>
      </c>
      <c r="BQ259" s="21">
        <v>0</v>
      </c>
      <c r="BR259" s="3">
        <v>0</v>
      </c>
      <c r="BS259" s="3">
        <v>0</v>
      </c>
      <c r="BT259" s="3">
        <v>0</v>
      </c>
      <c r="BU259" s="3">
        <v>0</v>
      </c>
      <c r="BV259" s="3">
        <v>0</v>
      </c>
      <c r="BW259" s="3">
        <v>23071.29</v>
      </c>
      <c r="BX259" s="20">
        <v>0</v>
      </c>
      <c r="BY259" s="20">
        <v>0</v>
      </c>
      <c r="BZ259" s="20">
        <v>1141134.1200000001</v>
      </c>
      <c r="CA259" s="20">
        <v>5211.7</v>
      </c>
      <c r="CB259" s="20">
        <v>0</v>
      </c>
      <c r="CC259" s="20">
        <v>0</v>
      </c>
      <c r="CD259" s="20">
        <v>0</v>
      </c>
    </row>
    <row r="260" spans="1:82" s="20" customFormat="1" ht="14.4" x14ac:dyDescent="0.3">
      <c r="A260" s="30">
        <v>7009</v>
      </c>
      <c r="B260" s="2" t="str">
        <f>_xlfn.XLOOKUP(A260,'Schools lookup'!A:A,'Schools lookup'!B:B)</f>
        <v>CIX7009</v>
      </c>
      <c r="C260" s="2" t="str">
        <f>_xlfn.XLOOKUP(A260,'Schools lookup'!A:A,'Schools lookup'!C:C)</f>
        <v>Swanwick School and Sports College</v>
      </c>
      <c r="D260" s="21">
        <v>403202.61</v>
      </c>
      <c r="E260" s="21">
        <v>0</v>
      </c>
      <c r="F260" s="21">
        <v>206569.24</v>
      </c>
      <c r="G260" s="21">
        <v>1155968.3400000001</v>
      </c>
      <c r="H260" s="21">
        <v>0</v>
      </c>
      <c r="I260" s="21">
        <v>1451536.48</v>
      </c>
      <c r="J260" s="21">
        <v>0</v>
      </c>
      <c r="K260" s="21">
        <v>82608</v>
      </c>
      <c r="L260" s="21">
        <v>79190.17</v>
      </c>
      <c r="M260" s="21">
        <v>9000</v>
      </c>
      <c r="N260" s="21">
        <v>24975</v>
      </c>
      <c r="O260" s="21">
        <v>591975.75999999989</v>
      </c>
      <c r="P260" s="21">
        <v>13874.089999999998</v>
      </c>
      <c r="Q260" s="21">
        <v>0</v>
      </c>
      <c r="R260" s="21">
        <v>0</v>
      </c>
      <c r="S260" s="21">
        <v>6939.0400000000009</v>
      </c>
      <c r="T260" s="3">
        <v>0</v>
      </c>
      <c r="U260" s="3">
        <v>0</v>
      </c>
      <c r="V260" s="3">
        <v>0</v>
      </c>
      <c r="W260" s="21">
        <v>0</v>
      </c>
      <c r="X260" s="21">
        <v>0</v>
      </c>
      <c r="Y260" s="21">
        <v>12000</v>
      </c>
      <c r="Z260" s="21">
        <v>1458166.6500000004</v>
      </c>
      <c r="AA260" s="21">
        <v>5032.42</v>
      </c>
      <c r="AB260">
        <v>767818.68000000017</v>
      </c>
      <c r="AC260">
        <v>0</v>
      </c>
      <c r="AD260">
        <v>208294.0499999999</v>
      </c>
      <c r="AE260">
        <v>0</v>
      </c>
      <c r="AF260">
        <v>18576.82</v>
      </c>
      <c r="AG260">
        <v>32282.889999999992</v>
      </c>
      <c r="AH260">
        <v>9004.3700000000008</v>
      </c>
      <c r="AI260">
        <v>3602.87</v>
      </c>
      <c r="AJ260">
        <v>18814.849999999999</v>
      </c>
      <c r="AK260">
        <v>80834.009999999995</v>
      </c>
      <c r="AL260">
        <v>1535.78</v>
      </c>
      <c r="AM260">
        <v>76942.12999999999</v>
      </c>
      <c r="AN260">
        <v>2498.88</v>
      </c>
      <c r="AO260">
        <v>41247.700000000019</v>
      </c>
      <c r="AP260">
        <v>0</v>
      </c>
      <c r="AQ260">
        <v>42087.350000000013</v>
      </c>
      <c r="AR260">
        <v>56717.560000000049</v>
      </c>
      <c r="AS260">
        <v>2630.1000000000004</v>
      </c>
      <c r="AT260">
        <v>0</v>
      </c>
      <c r="AU260">
        <v>21578.689999999995</v>
      </c>
      <c r="AV260">
        <v>0</v>
      </c>
      <c r="AW260">
        <v>19848.16</v>
      </c>
      <c r="AX260">
        <v>5250.1100000000006</v>
      </c>
      <c r="AY260">
        <v>4850</v>
      </c>
      <c r="AZ260">
        <v>11977.990000000002</v>
      </c>
      <c r="BA260">
        <v>11347.399999999998</v>
      </c>
      <c r="BB260">
        <v>5166.3500000000004</v>
      </c>
      <c r="BC260" s="21">
        <v>5481.36</v>
      </c>
      <c r="BD260" s="21">
        <v>41901.960000000021</v>
      </c>
      <c r="BE260" s="21">
        <v>85561.920000000042</v>
      </c>
      <c r="BF260" s="21">
        <v>255135.59000000011</v>
      </c>
      <c r="BG260" s="21">
        <v>26525.430000000004</v>
      </c>
      <c r="BH260" s="21">
        <v>0</v>
      </c>
      <c r="BI260" s="21">
        <v>0</v>
      </c>
      <c r="BJ260" s="21">
        <v>0</v>
      </c>
      <c r="BK260" s="21">
        <v>0</v>
      </c>
      <c r="BL260" s="21">
        <v>0</v>
      </c>
      <c r="BM260" s="3">
        <v>8860</v>
      </c>
      <c r="BN260" s="21">
        <v>0</v>
      </c>
      <c r="BO260" s="21">
        <v>0</v>
      </c>
      <c r="BP260" s="21">
        <v>1</v>
      </c>
      <c r="BQ260" s="21">
        <v>0</v>
      </c>
      <c r="BR260" s="3">
        <v>15560</v>
      </c>
      <c r="BS260" s="3">
        <v>0</v>
      </c>
      <c r="BT260" s="3">
        <v>0</v>
      </c>
      <c r="BU260" s="3">
        <v>0</v>
      </c>
      <c r="BV260" s="3">
        <v>0</v>
      </c>
      <c r="BW260" s="3">
        <v>0</v>
      </c>
      <c r="BX260" s="20">
        <v>0</v>
      </c>
      <c r="BY260" s="20">
        <v>0</v>
      </c>
      <c r="BZ260" s="20">
        <v>510557.42</v>
      </c>
      <c r="CA260" s="20">
        <v>19869.240000000002</v>
      </c>
      <c r="CB260" s="20">
        <v>180000</v>
      </c>
      <c r="CC260" s="20">
        <v>0</v>
      </c>
      <c r="CD260" s="20">
        <v>0</v>
      </c>
    </row>
    <row r="261" spans="1:82" s="20" customFormat="1" ht="14.4" x14ac:dyDescent="0.3">
      <c r="A261" s="30">
        <v>7018</v>
      </c>
      <c r="B261" s="2" t="str">
        <f>_xlfn.XLOOKUP(A261,'Schools lookup'!A:A,'Schools lookup'!B:B)</f>
        <v>CIX7018</v>
      </c>
      <c r="C261" s="2" t="str">
        <f>_xlfn.XLOOKUP(A261,'Schools lookup'!A:A,'Schools lookup'!C:C)</f>
        <v>Alfreton Park Community Special School</v>
      </c>
      <c r="D261" s="21">
        <v>439480.69</v>
      </c>
      <c r="E261" s="21">
        <v>0</v>
      </c>
      <c r="F261" s="21">
        <v>58670.2</v>
      </c>
      <c r="G261" s="21">
        <v>1615577.8</v>
      </c>
      <c r="H261" s="21">
        <v>0</v>
      </c>
      <c r="I261" s="21">
        <v>2280117.9900000002</v>
      </c>
      <c r="J261" s="21">
        <v>0</v>
      </c>
      <c r="K261" s="21">
        <v>76900</v>
      </c>
      <c r="L261" s="21">
        <v>100653.37</v>
      </c>
      <c r="M261" s="21">
        <v>0</v>
      </c>
      <c r="N261" s="21">
        <v>54306.150000000009</v>
      </c>
      <c r="O261" s="21">
        <v>80639.120000000024</v>
      </c>
      <c r="P261" s="21">
        <v>15119.199999999999</v>
      </c>
      <c r="Q261" s="21">
        <v>0</v>
      </c>
      <c r="R261" s="21">
        <v>0</v>
      </c>
      <c r="S261" s="21">
        <v>125</v>
      </c>
      <c r="T261" s="3">
        <v>0</v>
      </c>
      <c r="U261" s="3">
        <v>0</v>
      </c>
      <c r="V261" s="3">
        <v>0</v>
      </c>
      <c r="W261" s="21">
        <v>0</v>
      </c>
      <c r="X261" s="21">
        <v>0</v>
      </c>
      <c r="Y261" s="21">
        <v>18272</v>
      </c>
      <c r="Z261" s="21">
        <v>1265737.2099999995</v>
      </c>
      <c r="AA261" s="21">
        <v>522.89</v>
      </c>
      <c r="AB261">
        <v>1800888.8300000008</v>
      </c>
      <c r="AC261">
        <v>154388.05999999994</v>
      </c>
      <c r="AD261">
        <v>195049.2</v>
      </c>
      <c r="AE261">
        <v>0</v>
      </c>
      <c r="AF261">
        <v>83433.72</v>
      </c>
      <c r="AG261">
        <v>16496.11</v>
      </c>
      <c r="AH261">
        <v>19982.400000000001</v>
      </c>
      <c r="AI261">
        <v>5076.87</v>
      </c>
      <c r="AJ261">
        <v>0</v>
      </c>
      <c r="AK261">
        <v>47450.720000000023</v>
      </c>
      <c r="AL261">
        <v>0</v>
      </c>
      <c r="AM261">
        <v>16093.400000000001</v>
      </c>
      <c r="AN261">
        <v>3445.6099999999997</v>
      </c>
      <c r="AO261">
        <v>156818.06000000003</v>
      </c>
      <c r="AP261">
        <v>0</v>
      </c>
      <c r="AQ261">
        <v>30247.079999999998</v>
      </c>
      <c r="AR261">
        <v>78279.430000000022</v>
      </c>
      <c r="AS261">
        <v>7669.1</v>
      </c>
      <c r="AT261" s="22">
        <v>0</v>
      </c>
      <c r="AU261">
        <v>2232.6</v>
      </c>
      <c r="AV261">
        <v>0</v>
      </c>
      <c r="AW261">
        <v>1729.67</v>
      </c>
      <c r="AX261">
        <v>0</v>
      </c>
      <c r="AY261">
        <v>0</v>
      </c>
      <c r="AZ261">
        <v>390.77</v>
      </c>
      <c r="BA261">
        <v>49105.360000000015</v>
      </c>
      <c r="BB261">
        <v>4377.47</v>
      </c>
      <c r="BC261" s="21">
        <v>4321.7299999999996</v>
      </c>
      <c r="BD261" s="21">
        <v>73871.069999999978</v>
      </c>
      <c r="BE261" s="21">
        <v>1562.5</v>
      </c>
      <c r="BF261" s="21">
        <v>94383.17</v>
      </c>
      <c r="BG261" s="21">
        <v>23464.890000000003</v>
      </c>
      <c r="BH261" s="21">
        <v>0</v>
      </c>
      <c r="BI261" s="21">
        <v>0</v>
      </c>
      <c r="BJ261" s="21">
        <v>0</v>
      </c>
      <c r="BK261" s="21">
        <v>0</v>
      </c>
      <c r="BL261" s="21">
        <v>0</v>
      </c>
      <c r="BM261" s="3">
        <v>10226.879999999999</v>
      </c>
      <c r="BN261" s="21">
        <v>0</v>
      </c>
      <c r="BO261" s="21">
        <v>0</v>
      </c>
      <c r="BP261" s="21">
        <v>1</v>
      </c>
      <c r="BQ261" s="21">
        <v>0</v>
      </c>
      <c r="BR261" s="3">
        <v>18810</v>
      </c>
      <c r="BS261" s="3">
        <v>0</v>
      </c>
      <c r="BT261" s="3">
        <v>0</v>
      </c>
      <c r="BU261" s="3">
        <v>0</v>
      </c>
      <c r="BV261" s="3">
        <v>0</v>
      </c>
      <c r="BW261" s="3">
        <v>0</v>
      </c>
      <c r="BX261" s="20">
        <v>0</v>
      </c>
      <c r="BY261" s="20">
        <v>0</v>
      </c>
      <c r="BZ261" s="20">
        <v>544173.4</v>
      </c>
      <c r="CA261" s="20">
        <v>50087.08</v>
      </c>
      <c r="CB261" s="20">
        <v>0</v>
      </c>
      <c r="CC261" s="20">
        <v>0</v>
      </c>
      <c r="CD261" s="20">
        <v>0</v>
      </c>
    </row>
    <row r="262" spans="1:82" s="20" customFormat="1" x14ac:dyDescent="0.25">
      <c r="A262" s="20" t="s">
        <v>77</v>
      </c>
      <c r="C262" s="20" t="s">
        <v>711</v>
      </c>
      <c r="D262" s="21">
        <f>SUM(D4:D11)</f>
        <v>21722.790000000008</v>
      </c>
      <c r="E262" s="21">
        <f t="shared" ref="E262:BP262" si="0">SUM(E4:E11)</f>
        <v>313626.57999999996</v>
      </c>
      <c r="F262" s="21">
        <f t="shared" si="0"/>
        <v>142651.69</v>
      </c>
      <c r="G262" s="21">
        <f t="shared" si="0"/>
        <v>3603475.9400000004</v>
      </c>
      <c r="H262" s="21">
        <f t="shared" si="0"/>
        <v>0</v>
      </c>
      <c r="I262" s="21">
        <f t="shared" si="0"/>
        <v>146239.03</v>
      </c>
      <c r="J262" s="21">
        <f t="shared" si="0"/>
        <v>0</v>
      </c>
      <c r="K262" s="21">
        <f t="shared" si="0"/>
        <v>0</v>
      </c>
      <c r="L262" s="21">
        <f t="shared" si="0"/>
        <v>78462.34</v>
      </c>
      <c r="M262" s="21">
        <f t="shared" si="0"/>
        <v>0</v>
      </c>
      <c r="N262" s="21">
        <f t="shared" si="0"/>
        <v>224.71999999999997</v>
      </c>
      <c r="O262" s="21">
        <f t="shared" si="0"/>
        <v>310044.86</v>
      </c>
      <c r="P262" s="21">
        <f t="shared" si="0"/>
        <v>46138.200000000012</v>
      </c>
      <c r="Q262" s="21">
        <f t="shared" si="0"/>
        <v>4767.05</v>
      </c>
      <c r="R262" s="21">
        <f t="shared" si="0"/>
        <v>5531.84</v>
      </c>
      <c r="S262" s="21">
        <f t="shared" si="0"/>
        <v>315.22000000000008</v>
      </c>
      <c r="T262" s="21">
        <f t="shared" si="0"/>
        <v>0</v>
      </c>
      <c r="U262" s="21">
        <f t="shared" si="0"/>
        <v>0</v>
      </c>
      <c r="V262" s="21">
        <f t="shared" si="0"/>
        <v>0</v>
      </c>
      <c r="W262" s="21">
        <f t="shared" si="0"/>
        <v>50376.530000000006</v>
      </c>
      <c r="X262" s="21">
        <f t="shared" si="0"/>
        <v>0</v>
      </c>
      <c r="Y262" s="21">
        <f t="shared" si="0"/>
        <v>0</v>
      </c>
      <c r="Z262" s="21">
        <f t="shared" si="0"/>
        <v>1307946.1900000002</v>
      </c>
      <c r="AA262" s="21">
        <f t="shared" si="0"/>
        <v>17114.079999999998</v>
      </c>
      <c r="AB262" s="21">
        <f t="shared" si="0"/>
        <v>1402713.2600000002</v>
      </c>
      <c r="AC262" s="21">
        <f t="shared" si="0"/>
        <v>55433.820000000007</v>
      </c>
      <c r="AD262" s="21">
        <f t="shared" si="0"/>
        <v>248028.25000000003</v>
      </c>
      <c r="AE262" s="21">
        <f t="shared" si="0"/>
        <v>405.69999999999993</v>
      </c>
      <c r="AF262" s="21">
        <f t="shared" si="0"/>
        <v>146970.52000000002</v>
      </c>
      <c r="AG262" s="21">
        <f t="shared" si="0"/>
        <v>20123.060000000001</v>
      </c>
      <c r="AH262" s="21">
        <f t="shared" si="0"/>
        <v>13034.189999999999</v>
      </c>
      <c r="AI262" s="21">
        <f t="shared" si="0"/>
        <v>21022.95</v>
      </c>
      <c r="AJ262" s="21">
        <f t="shared" si="0"/>
        <v>11234.87</v>
      </c>
      <c r="AK262" s="21">
        <f t="shared" si="0"/>
        <v>51156.14</v>
      </c>
      <c r="AL262" s="21">
        <f t="shared" si="0"/>
        <v>8238.31</v>
      </c>
      <c r="AM262" s="21">
        <f t="shared" si="0"/>
        <v>120550.07000000002</v>
      </c>
      <c r="AN262" s="21">
        <f t="shared" si="0"/>
        <v>12362.33</v>
      </c>
      <c r="AO262" s="21">
        <f t="shared" si="0"/>
        <v>69638</v>
      </c>
      <c r="AP262" s="21">
        <f t="shared" si="0"/>
        <v>74769.100000000006</v>
      </c>
      <c r="AQ262" s="21">
        <f t="shared" si="0"/>
        <v>19503.849999999995</v>
      </c>
      <c r="AR262" s="21">
        <f t="shared" si="0"/>
        <v>75426.53999999995</v>
      </c>
      <c r="AS262" s="21">
        <f t="shared" si="0"/>
        <v>9585.9600000000009</v>
      </c>
      <c r="AT262" s="21">
        <f t="shared" si="0"/>
        <v>0</v>
      </c>
      <c r="AU262" s="21">
        <f t="shared" si="0"/>
        <v>14153.650000000001</v>
      </c>
      <c r="AV262" s="21">
        <f t="shared" si="0"/>
        <v>0</v>
      </c>
      <c r="AW262" s="21">
        <f t="shared" si="0"/>
        <v>778.36000000000013</v>
      </c>
      <c r="AX262" s="21">
        <f t="shared" si="0"/>
        <v>1587.81</v>
      </c>
      <c r="AY262" s="21">
        <f t="shared" si="0"/>
        <v>9577.83</v>
      </c>
      <c r="AZ262" s="21">
        <f t="shared" si="0"/>
        <v>0</v>
      </c>
      <c r="BA262" s="21">
        <f t="shared" si="0"/>
        <v>18644.130000000005</v>
      </c>
      <c r="BB262" s="21">
        <f t="shared" si="0"/>
        <v>26364.019999999997</v>
      </c>
      <c r="BC262" s="21">
        <f t="shared" si="0"/>
        <v>83544.649999999994</v>
      </c>
      <c r="BD262" s="21">
        <f t="shared" si="0"/>
        <v>71122.220000000016</v>
      </c>
      <c r="BE262" s="21">
        <f t="shared" si="0"/>
        <v>3835.03</v>
      </c>
      <c r="BF262" s="21">
        <f t="shared" si="0"/>
        <v>59199.57</v>
      </c>
      <c r="BG262" s="21">
        <f t="shared" si="0"/>
        <v>96915.43</v>
      </c>
      <c r="BH262" s="21">
        <f t="shared" si="0"/>
        <v>0</v>
      </c>
      <c r="BI262" s="21">
        <f t="shared" si="0"/>
        <v>0</v>
      </c>
      <c r="BJ262" s="21">
        <f t="shared" si="0"/>
        <v>0</v>
      </c>
      <c r="BK262" s="21">
        <f t="shared" si="0"/>
        <v>63137.440000000002</v>
      </c>
      <c r="BL262" s="21">
        <f t="shared" si="0"/>
        <v>0</v>
      </c>
      <c r="BM262" s="21">
        <f t="shared" si="0"/>
        <v>37090.839999999997</v>
      </c>
      <c r="BN262" s="21">
        <f t="shared" si="0"/>
        <v>0</v>
      </c>
      <c r="BO262" s="21">
        <f t="shared" si="0"/>
        <v>0</v>
      </c>
      <c r="BP262" s="21">
        <f t="shared" si="0"/>
        <v>8</v>
      </c>
      <c r="BQ262" s="21">
        <f t="shared" ref="BQ262:CD262" si="1">SUM(BQ4:BQ11)</f>
        <v>0</v>
      </c>
      <c r="BR262" s="21">
        <f t="shared" si="1"/>
        <v>33232.160000000003</v>
      </c>
      <c r="BS262" s="21">
        <f t="shared" si="1"/>
        <v>3912.25</v>
      </c>
      <c r="BT262" s="21">
        <f t="shared" si="1"/>
        <v>0</v>
      </c>
      <c r="BU262" s="21">
        <f t="shared" si="1"/>
        <v>0</v>
      </c>
      <c r="BV262" s="21">
        <f t="shared" si="1"/>
        <v>0</v>
      </c>
      <c r="BW262" s="21">
        <f t="shared" si="1"/>
        <v>11116.17</v>
      </c>
      <c r="BX262" s="21">
        <f t="shared" si="1"/>
        <v>0</v>
      </c>
      <c r="BY262" s="21">
        <f t="shared" si="1"/>
        <v>0</v>
      </c>
      <c r="BZ262" s="21">
        <f t="shared" si="1"/>
        <v>145941.24</v>
      </c>
      <c r="CA262" s="21">
        <f t="shared" si="1"/>
        <v>120662.98999999999</v>
      </c>
      <c r="CB262" s="21">
        <f t="shared" si="1"/>
        <v>10818.96</v>
      </c>
      <c r="CC262" s="21">
        <f t="shared" si="1"/>
        <v>300865.67000000004</v>
      </c>
      <c r="CD262" s="21">
        <f t="shared" si="1"/>
        <v>0</v>
      </c>
    </row>
    <row r="263" spans="1:82" s="20" customFormat="1" x14ac:dyDescent="0.25">
      <c r="A263" s="20" t="s">
        <v>78</v>
      </c>
      <c r="C263" s="20" t="s">
        <v>712</v>
      </c>
      <c r="D263" s="21">
        <f>SUM(D12:D244)+SUM(D250:D255)</f>
        <v>25174595.609999988</v>
      </c>
      <c r="E263" s="21">
        <f t="shared" ref="E263:BP263" si="2">SUM(E12:E244)+SUM(E250:E255)</f>
        <v>1697632.2299999991</v>
      </c>
      <c r="F263" s="21">
        <f t="shared" si="2"/>
        <v>3960903.120000002</v>
      </c>
      <c r="G263" s="21">
        <f t="shared" si="2"/>
        <v>218095584.03999993</v>
      </c>
      <c r="H263" s="21">
        <f t="shared" si="2"/>
        <v>0</v>
      </c>
      <c r="I263" s="21">
        <f t="shared" si="2"/>
        <v>13998553.750000002</v>
      </c>
      <c r="J263" s="21">
        <f t="shared" si="2"/>
        <v>0</v>
      </c>
      <c r="K263" s="21">
        <f t="shared" si="2"/>
        <v>15986950.349999994</v>
      </c>
      <c r="L263" s="21">
        <f t="shared" si="2"/>
        <v>5008981.5099999942</v>
      </c>
      <c r="M263" s="21">
        <f t="shared" si="2"/>
        <v>340780.82</v>
      </c>
      <c r="N263" s="21">
        <f t="shared" si="2"/>
        <v>367311.1700000001</v>
      </c>
      <c r="O263" s="21">
        <f t="shared" si="2"/>
        <v>6927149.4400000051</v>
      </c>
      <c r="P263" s="21">
        <f t="shared" si="2"/>
        <v>3810934.5499999989</v>
      </c>
      <c r="Q263" s="21">
        <f t="shared" si="2"/>
        <v>1852232.4399999997</v>
      </c>
      <c r="R263" s="21">
        <f t="shared" si="2"/>
        <v>303864.33</v>
      </c>
      <c r="S263" s="21">
        <f t="shared" si="2"/>
        <v>1514083.3599999992</v>
      </c>
      <c r="T263" s="21">
        <f t="shared" si="2"/>
        <v>0</v>
      </c>
      <c r="U263" s="21">
        <f t="shared" si="2"/>
        <v>0</v>
      </c>
      <c r="V263" s="21">
        <f t="shared" si="2"/>
        <v>0</v>
      </c>
      <c r="W263" s="21">
        <f t="shared" si="2"/>
        <v>2393482.5799999996</v>
      </c>
      <c r="X263" s="21">
        <f t="shared" si="2"/>
        <v>0</v>
      </c>
      <c r="Y263" s="21">
        <f t="shared" si="2"/>
        <v>9192246.6500000004</v>
      </c>
      <c r="Z263" s="21">
        <f t="shared" si="2"/>
        <v>125546617.06000009</v>
      </c>
      <c r="AA263" s="21">
        <f t="shared" si="2"/>
        <v>2061561.2099999993</v>
      </c>
      <c r="AB263" s="21">
        <f t="shared" si="2"/>
        <v>54839592.119999975</v>
      </c>
      <c r="AC263" s="21">
        <f t="shared" si="2"/>
        <v>5139454.0600000005</v>
      </c>
      <c r="AD263" s="21">
        <f t="shared" si="2"/>
        <v>12504960.509999994</v>
      </c>
      <c r="AE263" s="21">
        <f t="shared" si="2"/>
        <v>120907.12999999999</v>
      </c>
      <c r="AF263" s="21">
        <f t="shared" si="2"/>
        <v>6323224.7399999974</v>
      </c>
      <c r="AG263" s="21">
        <f t="shared" si="2"/>
        <v>1090332.2200000004</v>
      </c>
      <c r="AH263" s="21">
        <f t="shared" si="2"/>
        <v>772679.59000000008</v>
      </c>
      <c r="AI263" s="21">
        <f t="shared" si="2"/>
        <v>2384943.0200000014</v>
      </c>
      <c r="AJ263" s="21">
        <f t="shared" si="2"/>
        <v>558553.87999999977</v>
      </c>
      <c r="AK263" s="21">
        <f t="shared" si="2"/>
        <v>4184172.4099999974</v>
      </c>
      <c r="AL263" s="21">
        <f t="shared" si="2"/>
        <v>603751.7100000002</v>
      </c>
      <c r="AM263" s="21">
        <f t="shared" si="2"/>
        <v>4544038.1899999967</v>
      </c>
      <c r="AN263" s="21">
        <f t="shared" si="2"/>
        <v>844605.1599999998</v>
      </c>
      <c r="AO263" s="21">
        <f t="shared" si="2"/>
        <v>4855673.4800000023</v>
      </c>
      <c r="AP263" s="21">
        <f t="shared" si="2"/>
        <v>3521453.6999999983</v>
      </c>
      <c r="AQ263" s="21">
        <f t="shared" si="2"/>
        <v>1012826.8299999995</v>
      </c>
      <c r="AR263" s="21">
        <f t="shared" si="2"/>
        <v>9308990.2300000004</v>
      </c>
      <c r="AS263" s="21">
        <f t="shared" si="2"/>
        <v>590003.00999999989</v>
      </c>
      <c r="AT263" s="21">
        <f t="shared" si="2"/>
        <v>387</v>
      </c>
      <c r="AU263" s="21">
        <f t="shared" si="2"/>
        <v>1261346.1200000008</v>
      </c>
      <c r="AV263" s="21">
        <f t="shared" si="2"/>
        <v>982</v>
      </c>
      <c r="AW263" s="21">
        <f t="shared" si="2"/>
        <v>514469.84999999992</v>
      </c>
      <c r="AX263" s="21">
        <f t="shared" si="2"/>
        <v>204683.37999999995</v>
      </c>
      <c r="AY263" s="21">
        <f t="shared" si="2"/>
        <v>381291.0199999999</v>
      </c>
      <c r="AZ263" s="21">
        <f t="shared" si="2"/>
        <v>0</v>
      </c>
      <c r="BA263" s="21">
        <f t="shared" si="2"/>
        <v>2036452.1900000018</v>
      </c>
      <c r="BB263" s="21">
        <f t="shared" si="2"/>
        <v>1247665.56</v>
      </c>
      <c r="BC263" s="21">
        <f t="shared" si="2"/>
        <v>3054996.29</v>
      </c>
      <c r="BD263" s="21">
        <f t="shared" si="2"/>
        <v>14952364.080000002</v>
      </c>
      <c r="BE263" s="21">
        <f t="shared" si="2"/>
        <v>4137768.1999999979</v>
      </c>
      <c r="BF263" s="21">
        <f t="shared" si="2"/>
        <v>4924792.179999996</v>
      </c>
      <c r="BG263" s="21">
        <f t="shared" si="2"/>
        <v>4895841.1199999992</v>
      </c>
      <c r="BH263" s="21">
        <f t="shared" si="2"/>
        <v>0</v>
      </c>
      <c r="BI263" s="21">
        <f t="shared" si="2"/>
        <v>1500</v>
      </c>
      <c r="BJ263" s="21">
        <f t="shared" si="2"/>
        <v>0</v>
      </c>
      <c r="BK263" s="21">
        <f t="shared" si="2"/>
        <v>1714554.8699999994</v>
      </c>
      <c r="BL263" s="21">
        <f t="shared" si="2"/>
        <v>127618.83000000002</v>
      </c>
      <c r="BM263" s="21">
        <f t="shared" si="2"/>
        <v>1589196.3099999998</v>
      </c>
      <c r="BN263" s="21">
        <f t="shared" si="2"/>
        <v>0</v>
      </c>
      <c r="BO263" s="21">
        <f t="shared" si="2"/>
        <v>-50000</v>
      </c>
      <c r="BP263" s="21">
        <f t="shared" si="2"/>
        <v>239</v>
      </c>
      <c r="BQ263" s="21">
        <f t="shared" ref="BQ263:CD263" si="3">SUM(BQ12:BQ244)+SUM(BQ250:BQ255)</f>
        <v>0</v>
      </c>
      <c r="BR263" s="21">
        <f t="shared" si="3"/>
        <v>1200292.6699999997</v>
      </c>
      <c r="BS263" s="21">
        <f t="shared" si="3"/>
        <v>347502.75999999995</v>
      </c>
      <c r="BT263" s="21">
        <f t="shared" si="3"/>
        <v>56056.39</v>
      </c>
      <c r="BU263" s="21">
        <f t="shared" si="3"/>
        <v>19128.18</v>
      </c>
      <c r="BV263" s="21">
        <f t="shared" si="3"/>
        <v>1032.3</v>
      </c>
      <c r="BW263" s="21">
        <f t="shared" si="3"/>
        <v>536885.20000000007</v>
      </c>
      <c r="BX263" s="21">
        <f t="shared" si="3"/>
        <v>9446.43</v>
      </c>
      <c r="BY263" s="21">
        <f t="shared" si="3"/>
        <v>0</v>
      </c>
      <c r="BZ263" s="21">
        <f t="shared" si="3"/>
        <v>24150388.859999996</v>
      </c>
      <c r="CA263" s="21">
        <f t="shared" si="3"/>
        <v>3322724.21</v>
      </c>
      <c r="CB263" s="21">
        <f t="shared" si="3"/>
        <v>7031.2900000000091</v>
      </c>
      <c r="CC263" s="21">
        <f t="shared" si="3"/>
        <v>2248941.11</v>
      </c>
      <c r="CD263" s="21">
        <f t="shared" si="3"/>
        <v>0</v>
      </c>
    </row>
    <row r="264" spans="1:82" s="20" customFormat="1" x14ac:dyDescent="0.25">
      <c r="A264" s="20" t="s">
        <v>79</v>
      </c>
      <c r="C264" s="20" t="s">
        <v>713</v>
      </c>
      <c r="D264" s="21">
        <f>SUM(D245:D249)+SUM(D256:D257)</f>
        <v>1757921.7799999998</v>
      </c>
      <c r="E264" s="21">
        <f t="shared" ref="E264:BP264" si="4">SUM(E245:E249)+SUM(E256:E257)</f>
        <v>-43580.88</v>
      </c>
      <c r="F264" s="21">
        <f t="shared" si="4"/>
        <v>734466.2</v>
      </c>
      <c r="G264" s="21">
        <f t="shared" si="4"/>
        <v>46609805.159999996</v>
      </c>
      <c r="H264" s="21">
        <f t="shared" si="4"/>
        <v>3986393.99</v>
      </c>
      <c r="I264" s="21">
        <f t="shared" si="4"/>
        <v>2402796.41</v>
      </c>
      <c r="J264" s="21">
        <f t="shared" si="4"/>
        <v>0</v>
      </c>
      <c r="K264" s="21">
        <f t="shared" si="4"/>
        <v>1703501.42</v>
      </c>
      <c r="L264" s="21">
        <f t="shared" si="4"/>
        <v>1072421.2200000002</v>
      </c>
      <c r="M264" s="21">
        <f t="shared" si="4"/>
        <v>6752.64</v>
      </c>
      <c r="N264" s="21">
        <f t="shared" si="4"/>
        <v>143447.19</v>
      </c>
      <c r="O264" s="21">
        <f t="shared" si="4"/>
        <v>1070682.71</v>
      </c>
      <c r="P264" s="21">
        <f t="shared" si="4"/>
        <v>1022062.29</v>
      </c>
      <c r="Q264" s="21">
        <f t="shared" si="4"/>
        <v>0</v>
      </c>
      <c r="R264" s="21">
        <f t="shared" si="4"/>
        <v>0</v>
      </c>
      <c r="S264" s="21">
        <f t="shared" si="4"/>
        <v>140599.98000000001</v>
      </c>
      <c r="T264" s="21">
        <f t="shared" si="4"/>
        <v>0</v>
      </c>
      <c r="U264" s="21">
        <f t="shared" si="4"/>
        <v>0</v>
      </c>
      <c r="V264" s="21">
        <f t="shared" si="4"/>
        <v>0</v>
      </c>
      <c r="W264" s="21">
        <f t="shared" si="4"/>
        <v>0</v>
      </c>
      <c r="X264" s="21">
        <f t="shared" si="4"/>
        <v>0</v>
      </c>
      <c r="Y264" s="21">
        <f t="shared" si="4"/>
        <v>0</v>
      </c>
      <c r="Z264" s="21">
        <f t="shared" si="4"/>
        <v>32286188.810000002</v>
      </c>
      <c r="AA264" s="21">
        <f t="shared" si="4"/>
        <v>196635.19</v>
      </c>
      <c r="AB264" s="21">
        <f t="shared" si="4"/>
        <v>8398831.1000000034</v>
      </c>
      <c r="AC264" s="21">
        <f t="shared" si="4"/>
        <v>1712102.6600000001</v>
      </c>
      <c r="AD264" s="21">
        <f t="shared" si="4"/>
        <v>3283014.34</v>
      </c>
      <c r="AE264" s="21">
        <f t="shared" si="4"/>
        <v>698572.72000000009</v>
      </c>
      <c r="AF264" s="21">
        <f t="shared" si="4"/>
        <v>125914.19</v>
      </c>
      <c r="AG264" s="21">
        <f t="shared" si="4"/>
        <v>263227.77</v>
      </c>
      <c r="AH264" s="21">
        <f t="shared" si="4"/>
        <v>86380.579999999987</v>
      </c>
      <c r="AI264" s="21">
        <f t="shared" si="4"/>
        <v>20155.2</v>
      </c>
      <c r="AJ264" s="21">
        <f t="shared" si="4"/>
        <v>10962.800000000001</v>
      </c>
      <c r="AK264" s="21">
        <f t="shared" si="4"/>
        <v>388696.97000000009</v>
      </c>
      <c r="AL264" s="21">
        <f t="shared" si="4"/>
        <v>109769.72</v>
      </c>
      <c r="AM264" s="21">
        <f t="shared" si="4"/>
        <v>230982.5</v>
      </c>
      <c r="AN264" s="21">
        <f t="shared" si="4"/>
        <v>150718.18</v>
      </c>
      <c r="AO264" s="21">
        <f t="shared" si="4"/>
        <v>1244115.8099999998</v>
      </c>
      <c r="AP264" s="21">
        <f t="shared" si="4"/>
        <v>1051667.5</v>
      </c>
      <c r="AQ264" s="21">
        <f t="shared" si="4"/>
        <v>396539.01999999996</v>
      </c>
      <c r="AR264" s="21">
        <f t="shared" si="4"/>
        <v>1401723.2000000002</v>
      </c>
      <c r="AS264" s="21">
        <f t="shared" si="4"/>
        <v>38271.17</v>
      </c>
      <c r="AT264" s="21">
        <f t="shared" si="4"/>
        <v>0</v>
      </c>
      <c r="AU264" s="21">
        <f t="shared" si="4"/>
        <v>351284.42000000004</v>
      </c>
      <c r="AV264" s="21">
        <f t="shared" si="4"/>
        <v>0</v>
      </c>
      <c r="AW264" s="21">
        <f t="shared" si="4"/>
        <v>106936.6</v>
      </c>
      <c r="AX264" s="21">
        <f t="shared" si="4"/>
        <v>18925.38</v>
      </c>
      <c r="AY264" s="21">
        <f t="shared" si="4"/>
        <v>19710.670000000002</v>
      </c>
      <c r="AZ264" s="21">
        <f t="shared" si="4"/>
        <v>760154.80999999982</v>
      </c>
      <c r="BA264" s="21">
        <f t="shared" si="4"/>
        <v>493995.37</v>
      </c>
      <c r="BB264" s="21">
        <f t="shared" si="4"/>
        <v>219518.27999999997</v>
      </c>
      <c r="BC264" s="21">
        <f t="shared" si="4"/>
        <v>655323.92999999993</v>
      </c>
      <c r="BD264" s="21">
        <f t="shared" si="4"/>
        <v>922902.34999999986</v>
      </c>
      <c r="BE264" s="21">
        <f t="shared" si="4"/>
        <v>528811.39</v>
      </c>
      <c r="BF264" s="21">
        <f t="shared" si="4"/>
        <v>1075367.44</v>
      </c>
      <c r="BG264" s="21">
        <f t="shared" si="4"/>
        <v>414317.79</v>
      </c>
      <c r="BH264" s="21">
        <f t="shared" si="4"/>
        <v>1006352.95</v>
      </c>
      <c r="BI264" s="21">
        <f t="shared" si="4"/>
        <v>0</v>
      </c>
      <c r="BJ264" s="21">
        <f t="shared" si="4"/>
        <v>166025.60000000001</v>
      </c>
      <c r="BK264" s="21">
        <f t="shared" si="4"/>
        <v>21017.840000000004</v>
      </c>
      <c r="BL264" s="21">
        <f t="shared" si="4"/>
        <v>0</v>
      </c>
      <c r="BM264" s="21">
        <f t="shared" si="4"/>
        <v>156733.77000000002</v>
      </c>
      <c r="BN264" s="21">
        <f t="shared" si="4"/>
        <v>0</v>
      </c>
      <c r="BO264" s="21">
        <f t="shared" si="4"/>
        <v>166025.60000000001</v>
      </c>
      <c r="BP264" s="21">
        <f t="shared" si="4"/>
        <v>7</v>
      </c>
      <c r="BQ264" s="21">
        <f t="shared" ref="BQ264:CD264" si="5">SUM(BQ245:BQ249)+SUM(BQ256:BQ257)</f>
        <v>0</v>
      </c>
      <c r="BR264" s="21">
        <f t="shared" si="5"/>
        <v>75969.84</v>
      </c>
      <c r="BS264" s="21">
        <f t="shared" si="5"/>
        <v>49948.250000000007</v>
      </c>
      <c r="BT264" s="21">
        <f t="shared" si="5"/>
        <v>0</v>
      </c>
      <c r="BU264" s="21">
        <f t="shared" si="5"/>
        <v>3959.46</v>
      </c>
      <c r="BV264" s="21">
        <f t="shared" si="5"/>
        <v>0</v>
      </c>
      <c r="BW264" s="21">
        <f t="shared" si="5"/>
        <v>286605.26999999996</v>
      </c>
      <c r="BX264" s="21">
        <f t="shared" si="5"/>
        <v>11170.310000000001</v>
      </c>
      <c r="BY264" s="21">
        <f t="shared" si="5"/>
        <v>0</v>
      </c>
      <c r="BZ264" s="21">
        <f t="shared" si="5"/>
        <v>1082288.3799999999</v>
      </c>
      <c r="CA264" s="21">
        <f t="shared" si="5"/>
        <v>232394.2</v>
      </c>
      <c r="CB264" s="21">
        <f t="shared" si="5"/>
        <v>397178.24</v>
      </c>
      <c r="CC264" s="21">
        <f t="shared" si="5"/>
        <v>-64598.720000000008</v>
      </c>
      <c r="CD264" s="21">
        <f t="shared" si="5"/>
        <v>0</v>
      </c>
    </row>
    <row r="265" spans="1:82" s="20" customFormat="1" x14ac:dyDescent="0.25">
      <c r="A265" s="20" t="s">
        <v>80</v>
      </c>
      <c r="C265" s="20" t="s">
        <v>714</v>
      </c>
      <c r="D265" s="21">
        <f>SUM(D258:D261)</f>
        <v>1654982.5099999998</v>
      </c>
      <c r="E265" s="21">
        <f t="shared" ref="E265:BP265" si="6">SUM(E258:E261)</f>
        <v>0</v>
      </c>
      <c r="F265" s="21">
        <f t="shared" si="6"/>
        <v>302899.08999999997</v>
      </c>
      <c r="G265" s="21">
        <f t="shared" si="6"/>
        <v>5481267.4199999999</v>
      </c>
      <c r="H265" s="21">
        <f t="shared" si="6"/>
        <v>0</v>
      </c>
      <c r="I265" s="21">
        <f t="shared" si="6"/>
        <v>9336958.2699999996</v>
      </c>
      <c r="J265" s="21">
        <f t="shared" si="6"/>
        <v>0</v>
      </c>
      <c r="K265" s="21">
        <f t="shared" si="6"/>
        <v>308193</v>
      </c>
      <c r="L265" s="21">
        <f t="shared" si="6"/>
        <v>346931.54</v>
      </c>
      <c r="M265" s="21">
        <f t="shared" si="6"/>
        <v>9000</v>
      </c>
      <c r="N265" s="21">
        <f t="shared" si="6"/>
        <v>84613.080000000016</v>
      </c>
      <c r="O265" s="21">
        <f t="shared" si="6"/>
        <v>738831.45999999985</v>
      </c>
      <c r="P265" s="21">
        <f t="shared" si="6"/>
        <v>54355.03</v>
      </c>
      <c r="Q265" s="21">
        <f t="shared" si="6"/>
        <v>0</v>
      </c>
      <c r="R265" s="21">
        <f t="shared" si="6"/>
        <v>0</v>
      </c>
      <c r="S265" s="21">
        <f t="shared" si="6"/>
        <v>7669.0800000000008</v>
      </c>
      <c r="T265" s="21">
        <f t="shared" si="6"/>
        <v>0</v>
      </c>
      <c r="U265" s="21">
        <f t="shared" si="6"/>
        <v>0</v>
      </c>
      <c r="V265" s="21">
        <f t="shared" si="6"/>
        <v>0</v>
      </c>
      <c r="W265" s="21">
        <f t="shared" si="6"/>
        <v>0</v>
      </c>
      <c r="X265" s="21">
        <f t="shared" si="6"/>
        <v>0</v>
      </c>
      <c r="Y265" s="21">
        <f t="shared" si="6"/>
        <v>71100</v>
      </c>
      <c r="Z265" s="21">
        <f t="shared" si="6"/>
        <v>5892107.0099999998</v>
      </c>
      <c r="AA265" s="21">
        <f t="shared" si="6"/>
        <v>5555.31</v>
      </c>
      <c r="AB265" s="21">
        <f t="shared" si="6"/>
        <v>5544296.1900000023</v>
      </c>
      <c r="AC265" s="21">
        <f t="shared" si="6"/>
        <v>351764.10999999993</v>
      </c>
      <c r="AD265" s="21">
        <f t="shared" si="6"/>
        <v>778950.53</v>
      </c>
      <c r="AE265" s="21">
        <f t="shared" si="6"/>
        <v>440.5499999999999</v>
      </c>
      <c r="AF265" s="21">
        <f t="shared" si="6"/>
        <v>363390.51</v>
      </c>
      <c r="AG265" s="21">
        <f t="shared" si="6"/>
        <v>123627.24999999996</v>
      </c>
      <c r="AH265" s="21">
        <f t="shared" si="6"/>
        <v>85390.15</v>
      </c>
      <c r="AI265" s="21">
        <f t="shared" si="6"/>
        <v>17808.839999999997</v>
      </c>
      <c r="AJ265" s="21">
        <f t="shared" si="6"/>
        <v>18814.849999999999</v>
      </c>
      <c r="AK265" s="21">
        <f t="shared" si="6"/>
        <v>398769.9</v>
      </c>
      <c r="AL265" s="21">
        <f t="shared" si="6"/>
        <v>7996.29</v>
      </c>
      <c r="AM265" s="21">
        <f t="shared" si="6"/>
        <v>154337.82</v>
      </c>
      <c r="AN265" s="21">
        <f t="shared" si="6"/>
        <v>12923.18</v>
      </c>
      <c r="AO265" s="21">
        <f t="shared" si="6"/>
        <v>329618.19000000006</v>
      </c>
      <c r="AP265" s="21">
        <f t="shared" si="6"/>
        <v>4322.59</v>
      </c>
      <c r="AQ265" s="21">
        <f t="shared" si="6"/>
        <v>121143.44000000005</v>
      </c>
      <c r="AR265" s="21">
        <f t="shared" si="6"/>
        <v>317494.67000000051</v>
      </c>
      <c r="AS265" s="21">
        <f t="shared" si="6"/>
        <v>12573.2</v>
      </c>
      <c r="AT265" s="21">
        <f t="shared" si="6"/>
        <v>0</v>
      </c>
      <c r="AU265" s="21">
        <f t="shared" si="6"/>
        <v>60307.13</v>
      </c>
      <c r="AV265" s="21">
        <f t="shared" si="6"/>
        <v>0</v>
      </c>
      <c r="AW265" s="21">
        <f t="shared" si="6"/>
        <v>59786.67</v>
      </c>
      <c r="AX265" s="21">
        <f t="shared" si="6"/>
        <v>9471.8100000000013</v>
      </c>
      <c r="AY265" s="21">
        <f t="shared" si="6"/>
        <v>9345</v>
      </c>
      <c r="AZ265" s="21">
        <f t="shared" si="6"/>
        <v>16373.090000000002</v>
      </c>
      <c r="BA265" s="21">
        <f t="shared" si="6"/>
        <v>102937.68000000002</v>
      </c>
      <c r="BB265" s="21">
        <f t="shared" si="6"/>
        <v>20263.439999999999</v>
      </c>
      <c r="BC265" s="21">
        <f t="shared" si="6"/>
        <v>20715.52</v>
      </c>
      <c r="BD265" s="21">
        <f t="shared" si="6"/>
        <v>257823.34000000005</v>
      </c>
      <c r="BE265" s="21">
        <f t="shared" si="6"/>
        <v>122051.79000000004</v>
      </c>
      <c r="BF265" s="21">
        <f t="shared" si="6"/>
        <v>505991.97000000015</v>
      </c>
      <c r="BG265" s="21">
        <f t="shared" si="6"/>
        <v>96606.07</v>
      </c>
      <c r="BH265" s="21">
        <f t="shared" si="6"/>
        <v>0</v>
      </c>
      <c r="BI265" s="21">
        <f t="shared" si="6"/>
        <v>0</v>
      </c>
      <c r="BJ265" s="21">
        <f t="shared" si="6"/>
        <v>0</v>
      </c>
      <c r="BK265" s="21">
        <f t="shared" si="6"/>
        <v>0</v>
      </c>
      <c r="BL265" s="21">
        <f t="shared" si="6"/>
        <v>0</v>
      </c>
      <c r="BM265" s="21">
        <f t="shared" si="6"/>
        <v>37515.64</v>
      </c>
      <c r="BN265" s="21">
        <f t="shared" si="6"/>
        <v>0</v>
      </c>
      <c r="BO265" s="21">
        <f t="shared" si="6"/>
        <v>0</v>
      </c>
      <c r="BP265" s="21">
        <f t="shared" si="6"/>
        <v>4</v>
      </c>
      <c r="BQ265" s="21">
        <f t="shared" ref="BQ265:CD265" si="7">SUM(BQ258:BQ261)</f>
        <v>0</v>
      </c>
      <c r="BR265" s="21">
        <f t="shared" si="7"/>
        <v>39266.839999999997</v>
      </c>
      <c r="BS265" s="21">
        <f t="shared" si="7"/>
        <v>0</v>
      </c>
      <c r="BT265" s="21">
        <f t="shared" si="7"/>
        <v>0</v>
      </c>
      <c r="BU265" s="21">
        <f t="shared" si="7"/>
        <v>0</v>
      </c>
      <c r="BV265" s="21">
        <f t="shared" si="7"/>
        <v>0</v>
      </c>
      <c r="BW265" s="21">
        <f t="shared" si="7"/>
        <v>23071.29</v>
      </c>
      <c r="BX265" s="21">
        <f t="shared" si="7"/>
        <v>0</v>
      </c>
      <c r="BY265" s="21">
        <f t="shared" si="7"/>
        <v>0</v>
      </c>
      <c r="BZ265" s="21">
        <f t="shared" si="7"/>
        <v>2270903.3000000003</v>
      </c>
      <c r="CA265" s="21">
        <f t="shared" si="7"/>
        <v>98076.6</v>
      </c>
      <c r="CB265" s="21">
        <f t="shared" si="7"/>
        <v>180000</v>
      </c>
      <c r="CC265" s="21">
        <f t="shared" si="7"/>
        <v>0</v>
      </c>
      <c r="CD265" s="21">
        <f t="shared" si="7"/>
        <v>0</v>
      </c>
    </row>
    <row r="266" spans="1:82" s="20" customFormat="1" x14ac:dyDescent="0.25">
      <c r="A266" s="20" t="s">
        <v>81</v>
      </c>
      <c r="C266" s="20" t="s">
        <v>82</v>
      </c>
      <c r="D266" s="21">
        <f>SUM(D4:D261)</f>
        <v>28609222.68999999</v>
      </c>
      <c r="E266" s="21">
        <f t="shared" ref="E266:BP266" si="8">SUM(E4:E261)</f>
        <v>1967677.93</v>
      </c>
      <c r="F266" s="21">
        <f t="shared" si="8"/>
        <v>5140920.1000000006</v>
      </c>
      <c r="G266" s="21">
        <f t="shared" si="8"/>
        <v>273790132.56</v>
      </c>
      <c r="H266" s="21">
        <f t="shared" si="8"/>
        <v>3986393.99</v>
      </c>
      <c r="I266" s="21">
        <f t="shared" si="8"/>
        <v>25884547.460000008</v>
      </c>
      <c r="J266" s="21">
        <f t="shared" si="8"/>
        <v>0</v>
      </c>
      <c r="K266" s="21">
        <f t="shared" si="8"/>
        <v>17998644.769999996</v>
      </c>
      <c r="L266" s="21">
        <f t="shared" si="8"/>
        <v>6506796.6099999929</v>
      </c>
      <c r="M266" s="21">
        <f t="shared" si="8"/>
        <v>356533.46</v>
      </c>
      <c r="N266" s="21">
        <f t="shared" si="8"/>
        <v>595596.16</v>
      </c>
      <c r="O266" s="21">
        <f t="shared" si="8"/>
        <v>9046708.4700000025</v>
      </c>
      <c r="P266" s="21">
        <f t="shared" si="8"/>
        <v>4933490.0699999994</v>
      </c>
      <c r="Q266" s="21">
        <f t="shared" si="8"/>
        <v>1856999.4899999995</v>
      </c>
      <c r="R266" s="21">
        <f t="shared" si="8"/>
        <v>309396.17</v>
      </c>
      <c r="S266" s="21">
        <f t="shared" si="8"/>
        <v>1662667.6399999992</v>
      </c>
      <c r="T266" s="21">
        <f t="shared" si="8"/>
        <v>0</v>
      </c>
      <c r="U266" s="21">
        <f t="shared" si="8"/>
        <v>0</v>
      </c>
      <c r="V266" s="21">
        <f t="shared" si="8"/>
        <v>0</v>
      </c>
      <c r="W266" s="21">
        <f t="shared" si="8"/>
        <v>2443859.11</v>
      </c>
      <c r="X266" s="21">
        <f t="shared" si="8"/>
        <v>0</v>
      </c>
      <c r="Y266" s="21">
        <f t="shared" si="8"/>
        <v>9263346.6500000004</v>
      </c>
      <c r="Z266" s="21">
        <f t="shared" si="8"/>
        <v>165032859.07000008</v>
      </c>
      <c r="AA266" s="21">
        <f t="shared" si="8"/>
        <v>2280865.7899999996</v>
      </c>
      <c r="AB266" s="21">
        <f t="shared" si="8"/>
        <v>70185432.669999972</v>
      </c>
      <c r="AC266" s="21">
        <f t="shared" si="8"/>
        <v>7258754.6499999994</v>
      </c>
      <c r="AD266" s="21">
        <f t="shared" si="8"/>
        <v>16814953.629999995</v>
      </c>
      <c r="AE266" s="21">
        <f t="shared" si="8"/>
        <v>820326.10000000009</v>
      </c>
      <c r="AF266" s="21">
        <f t="shared" si="8"/>
        <v>6959499.9599999981</v>
      </c>
      <c r="AG266" s="21">
        <f t="shared" si="8"/>
        <v>1497310.3</v>
      </c>
      <c r="AH266" s="21">
        <f t="shared" si="8"/>
        <v>957484.51000000013</v>
      </c>
      <c r="AI266" s="21">
        <f t="shared" si="8"/>
        <v>2443930.010000003</v>
      </c>
      <c r="AJ266" s="21">
        <f t="shared" si="8"/>
        <v>599566.39999999956</v>
      </c>
      <c r="AK266" s="21">
        <f t="shared" si="8"/>
        <v>5022795.4199999981</v>
      </c>
      <c r="AL266" s="21">
        <f t="shared" si="8"/>
        <v>729756.03000000014</v>
      </c>
      <c r="AM266" s="21">
        <f t="shared" si="8"/>
        <v>5049908.5799999973</v>
      </c>
      <c r="AN266" s="21">
        <f t="shared" si="8"/>
        <v>1020608.85</v>
      </c>
      <c r="AO266" s="21">
        <f t="shared" si="8"/>
        <v>6499045.4800000023</v>
      </c>
      <c r="AP266" s="21">
        <f t="shared" si="8"/>
        <v>4652212.8899999978</v>
      </c>
      <c r="AQ266" s="21">
        <f t="shared" si="8"/>
        <v>1550013.1399999997</v>
      </c>
      <c r="AR266" s="21">
        <f t="shared" si="8"/>
        <v>11103634.640000002</v>
      </c>
      <c r="AS266" s="21">
        <f t="shared" si="8"/>
        <v>650433.33999999985</v>
      </c>
      <c r="AT266" s="21">
        <f t="shared" si="8"/>
        <v>387</v>
      </c>
      <c r="AU266" s="21">
        <f t="shared" si="8"/>
        <v>1687091.3200000008</v>
      </c>
      <c r="AV266" s="21">
        <f t="shared" si="8"/>
        <v>982</v>
      </c>
      <c r="AW266" s="21">
        <f t="shared" si="8"/>
        <v>681971.48</v>
      </c>
      <c r="AX266" s="21">
        <f t="shared" si="8"/>
        <v>234668.37999999995</v>
      </c>
      <c r="AY266" s="21">
        <f t="shared" si="8"/>
        <v>419924.5199999999</v>
      </c>
      <c r="AZ266" s="21">
        <f t="shared" si="8"/>
        <v>776527.89999999991</v>
      </c>
      <c r="BA266" s="21">
        <f t="shared" si="8"/>
        <v>2652029.370000002</v>
      </c>
      <c r="BB266" s="21">
        <f t="shared" si="8"/>
        <v>1513811.2999999998</v>
      </c>
      <c r="BC266" s="21">
        <f t="shared" si="8"/>
        <v>3814580.39</v>
      </c>
      <c r="BD266" s="21">
        <f t="shared" si="8"/>
        <v>16204211.990000008</v>
      </c>
      <c r="BE266" s="21">
        <f t="shared" si="8"/>
        <v>4792466.4099999983</v>
      </c>
      <c r="BF266" s="21">
        <f t="shared" si="8"/>
        <v>6565351.1599999946</v>
      </c>
      <c r="BG266" s="21">
        <f t="shared" si="8"/>
        <v>5503680.4099999992</v>
      </c>
      <c r="BH266" s="21">
        <f t="shared" si="8"/>
        <v>1006352.95</v>
      </c>
      <c r="BI266" s="21">
        <f t="shared" si="8"/>
        <v>1500</v>
      </c>
      <c r="BJ266" s="21">
        <f t="shared" si="8"/>
        <v>166025.60000000001</v>
      </c>
      <c r="BK266" s="21">
        <f t="shared" si="8"/>
        <v>1798710.1499999992</v>
      </c>
      <c r="BL266" s="21">
        <f t="shared" si="8"/>
        <v>127618.83000000002</v>
      </c>
      <c r="BM266" s="21">
        <f t="shared" si="8"/>
        <v>1820536.5599999989</v>
      </c>
      <c r="BN266" s="21">
        <f t="shared" si="8"/>
        <v>0</v>
      </c>
      <c r="BO266" s="21">
        <f t="shared" si="8"/>
        <v>116025.60000000001</v>
      </c>
      <c r="BP266" s="21">
        <f t="shared" si="8"/>
        <v>258</v>
      </c>
      <c r="BQ266" s="21">
        <f t="shared" ref="BQ266:CD266" si="9">SUM(BQ4:BQ261)</f>
        <v>0</v>
      </c>
      <c r="BR266" s="21">
        <f t="shared" si="9"/>
        <v>1348761.5099999995</v>
      </c>
      <c r="BS266" s="21">
        <f t="shared" si="9"/>
        <v>401363.26</v>
      </c>
      <c r="BT266" s="21">
        <f t="shared" si="9"/>
        <v>56056.39</v>
      </c>
      <c r="BU266" s="21">
        <f t="shared" si="9"/>
        <v>23087.64</v>
      </c>
      <c r="BV266" s="21">
        <f t="shared" si="9"/>
        <v>1032.3</v>
      </c>
      <c r="BW266" s="21">
        <f t="shared" si="9"/>
        <v>857677.93</v>
      </c>
      <c r="BX266" s="21">
        <f t="shared" si="9"/>
        <v>20616.740000000002</v>
      </c>
      <c r="BY266" s="21">
        <f t="shared" si="9"/>
        <v>0</v>
      </c>
      <c r="BZ266" s="21">
        <f t="shared" si="9"/>
        <v>27649521.779999997</v>
      </c>
      <c r="CA266" s="21">
        <f t="shared" si="9"/>
        <v>3773858.0000000009</v>
      </c>
      <c r="CB266" s="21">
        <f t="shared" si="9"/>
        <v>595028.49</v>
      </c>
      <c r="CC266" s="21">
        <f t="shared" si="9"/>
        <v>2485208.0599999996</v>
      </c>
      <c r="CD266" s="21">
        <f t="shared" si="9"/>
        <v>0</v>
      </c>
    </row>
    <row r="268" spans="1:82" x14ac:dyDescent="0.25"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</row>
  </sheetData>
  <autoFilter ref="A3:BV266" xr:uid="{00000000-0001-0000-0100-000000000000}"/>
  <mergeCells count="7">
    <mergeCell ref="BY2:CD2"/>
    <mergeCell ref="A2:C2"/>
    <mergeCell ref="D2:F2"/>
    <mergeCell ref="G2:Y2"/>
    <mergeCell ref="Z2:BL2"/>
    <mergeCell ref="BM2:BO2"/>
    <mergeCell ref="BP2:BX2"/>
  </mergeCells>
  <conditionalFormatting sqref="A2:F3">
    <cfRule type="cellIs" dxfId="0" priority="12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0583-5A09-4FF8-AC5D-3BDEC50E59C3}">
  <dimension ref="A1:C276"/>
  <sheetViews>
    <sheetView workbookViewId="0">
      <selection activeCell="B152" sqref="B152"/>
    </sheetView>
  </sheetViews>
  <sheetFormatPr defaultRowHeight="14.4" x14ac:dyDescent="0.3"/>
  <cols>
    <col min="1" max="1" width="9.109375" style="31"/>
    <col min="3" max="3" width="56.33203125" bestFit="1" customWidth="1"/>
  </cols>
  <sheetData>
    <row r="1" spans="1:3" x14ac:dyDescent="0.3">
      <c r="A1" s="20">
        <v>1001</v>
      </c>
      <c r="B1" s="2" t="s">
        <v>66</v>
      </c>
      <c r="C1" s="2" t="s">
        <v>141</v>
      </c>
    </row>
    <row r="2" spans="1:3" x14ac:dyDescent="0.3">
      <c r="A2" s="20">
        <v>1002</v>
      </c>
      <c r="B2" s="2" t="s">
        <v>67</v>
      </c>
      <c r="C2" s="2" t="s">
        <v>142</v>
      </c>
    </row>
    <row r="3" spans="1:3" x14ac:dyDescent="0.3">
      <c r="A3" s="20">
        <v>1012</v>
      </c>
      <c r="B3" s="2" t="s">
        <v>68</v>
      </c>
      <c r="C3" s="2" t="s">
        <v>143</v>
      </c>
    </row>
    <row r="4" spans="1:3" x14ac:dyDescent="0.3">
      <c r="A4" s="20">
        <v>1013</v>
      </c>
      <c r="B4" s="2" t="s">
        <v>69</v>
      </c>
      <c r="C4" s="2" t="s">
        <v>144</v>
      </c>
    </row>
    <row r="5" spans="1:3" x14ac:dyDescent="0.3">
      <c r="A5" s="20">
        <v>1016</v>
      </c>
      <c r="B5" s="2" t="s">
        <v>70</v>
      </c>
      <c r="C5" s="2" t="s">
        <v>145</v>
      </c>
    </row>
    <row r="6" spans="1:3" x14ac:dyDescent="0.3">
      <c r="A6" s="20">
        <v>1018</v>
      </c>
      <c r="B6" s="2" t="s">
        <v>71</v>
      </c>
      <c r="C6" s="2" t="s">
        <v>146</v>
      </c>
    </row>
    <row r="7" spans="1:3" x14ac:dyDescent="0.3">
      <c r="A7" s="20">
        <v>1019</v>
      </c>
      <c r="B7" s="2" t="s">
        <v>72</v>
      </c>
      <c r="C7" s="2" t="s">
        <v>147</v>
      </c>
    </row>
    <row r="8" spans="1:3" x14ac:dyDescent="0.3">
      <c r="A8" s="20">
        <v>1020</v>
      </c>
      <c r="B8" s="20" t="s">
        <v>73</v>
      </c>
      <c r="C8" s="20" t="s">
        <v>148</v>
      </c>
    </row>
    <row r="9" spans="1:3" x14ac:dyDescent="0.3">
      <c r="A9" s="20">
        <v>2000</v>
      </c>
      <c r="B9" s="2" t="s">
        <v>416</v>
      </c>
      <c r="C9" s="2" t="s">
        <v>149</v>
      </c>
    </row>
    <row r="10" spans="1:3" x14ac:dyDescent="0.3">
      <c r="A10" s="20">
        <v>2002</v>
      </c>
      <c r="B10" s="2" t="s">
        <v>417</v>
      </c>
      <c r="C10" s="20" t="s">
        <v>150</v>
      </c>
    </row>
    <row r="11" spans="1:3" x14ac:dyDescent="0.3">
      <c r="A11" s="20">
        <v>2003</v>
      </c>
      <c r="B11" s="2" t="s">
        <v>418</v>
      </c>
      <c r="C11" s="2" t="s">
        <v>151</v>
      </c>
    </row>
    <row r="12" spans="1:3" x14ac:dyDescent="0.3">
      <c r="A12" s="20">
        <v>2006</v>
      </c>
      <c r="B12" s="2" t="s">
        <v>419</v>
      </c>
      <c r="C12" s="2" t="s">
        <v>152</v>
      </c>
    </row>
    <row r="13" spans="1:3" x14ac:dyDescent="0.3">
      <c r="A13" s="20">
        <v>2010</v>
      </c>
      <c r="B13" s="2" t="s">
        <v>420</v>
      </c>
      <c r="C13" s="2" t="s">
        <v>153</v>
      </c>
    </row>
    <row r="14" spans="1:3" x14ac:dyDescent="0.3">
      <c r="A14" s="20">
        <v>2011</v>
      </c>
      <c r="B14" s="2" t="s">
        <v>421</v>
      </c>
      <c r="C14" s="2" t="s">
        <v>154</v>
      </c>
    </row>
    <row r="15" spans="1:3" x14ac:dyDescent="0.3">
      <c r="A15" s="20">
        <v>2012</v>
      </c>
      <c r="B15" s="2" t="s">
        <v>422</v>
      </c>
      <c r="C15" s="2" t="s">
        <v>155</v>
      </c>
    </row>
    <row r="16" spans="1:3" x14ac:dyDescent="0.3">
      <c r="A16" s="20">
        <v>2013</v>
      </c>
      <c r="B16" s="2" t="s">
        <v>423</v>
      </c>
      <c r="C16" s="2" t="s">
        <v>156</v>
      </c>
    </row>
    <row r="17" spans="1:3" x14ac:dyDescent="0.3">
      <c r="A17" s="20">
        <v>2017</v>
      </c>
      <c r="B17" s="2" t="s">
        <v>424</v>
      </c>
      <c r="C17" s="2" t="s">
        <v>157</v>
      </c>
    </row>
    <row r="18" spans="1:3" x14ac:dyDescent="0.3">
      <c r="A18" s="20">
        <v>2018</v>
      </c>
      <c r="B18" s="2" t="s">
        <v>425</v>
      </c>
      <c r="C18" s="2" t="s">
        <v>158</v>
      </c>
    </row>
    <row r="19" spans="1:3" x14ac:dyDescent="0.3">
      <c r="A19" s="20">
        <v>2019</v>
      </c>
      <c r="B19" s="2" t="s">
        <v>426</v>
      </c>
      <c r="C19" s="2" t="s">
        <v>159</v>
      </c>
    </row>
    <row r="20" spans="1:3" x14ac:dyDescent="0.3">
      <c r="A20" s="20">
        <v>2021</v>
      </c>
      <c r="B20" s="2" t="s">
        <v>427</v>
      </c>
      <c r="C20" s="2" t="s">
        <v>160</v>
      </c>
    </row>
    <row r="21" spans="1:3" x14ac:dyDescent="0.3">
      <c r="A21" s="20">
        <v>2022</v>
      </c>
      <c r="B21" s="2" t="s">
        <v>428</v>
      </c>
      <c r="C21" s="2" t="s">
        <v>161</v>
      </c>
    </row>
    <row r="22" spans="1:3" x14ac:dyDescent="0.3">
      <c r="A22" s="20">
        <v>2041</v>
      </c>
      <c r="B22" s="2" t="s">
        <v>429</v>
      </c>
      <c r="C22" s="2" t="s">
        <v>162</v>
      </c>
    </row>
    <row r="23" spans="1:3" x14ac:dyDescent="0.3">
      <c r="A23" s="20">
        <v>2043</v>
      </c>
      <c r="B23" s="2" t="s">
        <v>430</v>
      </c>
      <c r="C23" s="2" t="s">
        <v>163</v>
      </c>
    </row>
    <row r="24" spans="1:3" x14ac:dyDescent="0.3">
      <c r="A24" s="20">
        <v>2044</v>
      </c>
      <c r="B24" s="2" t="s">
        <v>431</v>
      </c>
      <c r="C24" s="2" t="s">
        <v>164</v>
      </c>
    </row>
    <row r="25" spans="1:3" x14ac:dyDescent="0.3">
      <c r="A25" s="20">
        <v>2045</v>
      </c>
      <c r="B25" s="2" t="s">
        <v>432</v>
      </c>
      <c r="C25" s="2" t="s">
        <v>165</v>
      </c>
    </row>
    <row r="26" spans="1:3" x14ac:dyDescent="0.3">
      <c r="A26" s="20">
        <v>2046</v>
      </c>
      <c r="B26" s="2" t="s">
        <v>433</v>
      </c>
      <c r="C26" s="2" t="s">
        <v>166</v>
      </c>
    </row>
    <row r="27" spans="1:3" x14ac:dyDescent="0.3">
      <c r="A27" s="20">
        <v>2048</v>
      </c>
      <c r="B27" s="2" t="s">
        <v>434</v>
      </c>
      <c r="C27" s="2" t="s">
        <v>167</v>
      </c>
    </row>
    <row r="28" spans="1:3" x14ac:dyDescent="0.3">
      <c r="A28" s="20">
        <v>2049</v>
      </c>
      <c r="B28" s="2" t="s">
        <v>435</v>
      </c>
      <c r="C28" s="2" t="s">
        <v>168</v>
      </c>
    </row>
    <row r="29" spans="1:3" x14ac:dyDescent="0.3">
      <c r="A29" s="20">
        <v>2050</v>
      </c>
      <c r="B29" s="2" t="s">
        <v>436</v>
      </c>
      <c r="C29" s="2" t="s">
        <v>169</v>
      </c>
    </row>
    <row r="30" spans="1:3" x14ac:dyDescent="0.3">
      <c r="A30" s="20">
        <v>2051</v>
      </c>
      <c r="B30" s="2" t="s">
        <v>437</v>
      </c>
      <c r="C30" s="2" t="s">
        <v>170</v>
      </c>
    </row>
    <row r="31" spans="1:3" x14ac:dyDescent="0.3">
      <c r="A31" s="20">
        <v>2052</v>
      </c>
      <c r="B31" s="2" t="s">
        <v>438</v>
      </c>
      <c r="C31" s="2" t="s">
        <v>171</v>
      </c>
    </row>
    <row r="32" spans="1:3" x14ac:dyDescent="0.3">
      <c r="A32" s="20">
        <v>2053</v>
      </c>
      <c r="B32" s="2" t="s">
        <v>439</v>
      </c>
      <c r="C32" s="2" t="s">
        <v>172</v>
      </c>
    </row>
    <row r="33" spans="1:3" x14ac:dyDescent="0.3">
      <c r="A33" s="20">
        <v>2057</v>
      </c>
      <c r="B33" s="2" t="s">
        <v>440</v>
      </c>
      <c r="C33" s="2" t="s">
        <v>173</v>
      </c>
    </row>
    <row r="34" spans="1:3" x14ac:dyDescent="0.3">
      <c r="A34" s="20">
        <v>2058</v>
      </c>
      <c r="B34" s="2" t="s">
        <v>441</v>
      </c>
      <c r="C34" s="2" t="s">
        <v>174</v>
      </c>
    </row>
    <row r="35" spans="1:3" x14ac:dyDescent="0.3">
      <c r="A35" s="20">
        <v>2060</v>
      </c>
      <c r="B35" s="2" t="s">
        <v>442</v>
      </c>
      <c r="C35" s="2" t="s">
        <v>175</v>
      </c>
    </row>
    <row r="36" spans="1:3" x14ac:dyDescent="0.3">
      <c r="A36" s="20">
        <v>2061</v>
      </c>
      <c r="B36" s="2" t="s">
        <v>443</v>
      </c>
      <c r="C36" s="2" t="s">
        <v>176</v>
      </c>
    </row>
    <row r="37" spans="1:3" x14ac:dyDescent="0.3">
      <c r="A37" s="20">
        <v>2062</v>
      </c>
      <c r="B37" s="2" t="s">
        <v>444</v>
      </c>
      <c r="C37" s="2" t="s">
        <v>177</v>
      </c>
    </row>
    <row r="38" spans="1:3" x14ac:dyDescent="0.3">
      <c r="A38" s="20">
        <v>2068</v>
      </c>
      <c r="B38" s="2" t="s">
        <v>445</v>
      </c>
      <c r="C38" s="2" t="s">
        <v>178</v>
      </c>
    </row>
    <row r="39" spans="1:3" x14ac:dyDescent="0.3">
      <c r="A39" s="20">
        <v>2072</v>
      </c>
      <c r="B39" s="2" t="s">
        <v>446</v>
      </c>
      <c r="C39" s="2" t="s">
        <v>179</v>
      </c>
    </row>
    <row r="40" spans="1:3" x14ac:dyDescent="0.3">
      <c r="A40" s="20">
        <v>2076</v>
      </c>
      <c r="B40" s="2" t="s">
        <v>447</v>
      </c>
      <c r="C40" s="2" t="s">
        <v>180</v>
      </c>
    </row>
    <row r="41" spans="1:3" x14ac:dyDescent="0.3">
      <c r="A41" s="20">
        <v>2079</v>
      </c>
      <c r="B41" s="2" t="s">
        <v>448</v>
      </c>
      <c r="C41" s="2" t="s">
        <v>181</v>
      </c>
    </row>
    <row r="42" spans="1:3" x14ac:dyDescent="0.3">
      <c r="A42" s="20">
        <v>2080</v>
      </c>
      <c r="B42" s="2" t="s">
        <v>449</v>
      </c>
      <c r="C42" s="2" t="s">
        <v>182</v>
      </c>
    </row>
    <row r="43" spans="1:3" x14ac:dyDescent="0.3">
      <c r="A43" s="20">
        <v>2082</v>
      </c>
      <c r="B43" s="2" t="s">
        <v>450</v>
      </c>
      <c r="C43" s="2" t="s">
        <v>183</v>
      </c>
    </row>
    <row r="44" spans="1:3" x14ac:dyDescent="0.3">
      <c r="A44" s="20">
        <v>2083</v>
      </c>
      <c r="B44" s="2" t="s">
        <v>451</v>
      </c>
      <c r="C44" s="2" t="s">
        <v>184</v>
      </c>
    </row>
    <row r="45" spans="1:3" x14ac:dyDescent="0.3">
      <c r="A45" s="20">
        <v>2084</v>
      </c>
      <c r="B45" s="2" t="s">
        <v>452</v>
      </c>
      <c r="C45" s="2" t="s">
        <v>185</v>
      </c>
    </row>
    <row r="46" spans="1:3" x14ac:dyDescent="0.3">
      <c r="A46" s="20">
        <v>2085</v>
      </c>
      <c r="B46" s="2" t="s">
        <v>453</v>
      </c>
      <c r="C46" s="2" t="s">
        <v>186</v>
      </c>
    </row>
    <row r="47" spans="1:3" x14ac:dyDescent="0.3">
      <c r="A47" s="20">
        <v>2086</v>
      </c>
      <c r="B47" s="2" t="s">
        <v>454</v>
      </c>
      <c r="C47" s="2" t="s">
        <v>187</v>
      </c>
    </row>
    <row r="48" spans="1:3" x14ac:dyDescent="0.3">
      <c r="A48" s="20">
        <v>2089</v>
      </c>
      <c r="B48" s="2" t="s">
        <v>455</v>
      </c>
      <c r="C48" s="2" t="s">
        <v>188</v>
      </c>
    </row>
    <row r="49" spans="1:3" x14ac:dyDescent="0.3">
      <c r="A49" s="20">
        <v>2091</v>
      </c>
      <c r="B49" s="2" t="s">
        <v>456</v>
      </c>
      <c r="C49" s="2" t="s">
        <v>189</v>
      </c>
    </row>
    <row r="50" spans="1:3" x14ac:dyDescent="0.3">
      <c r="A50" s="20">
        <v>2092</v>
      </c>
      <c r="B50" s="2" t="s">
        <v>457</v>
      </c>
      <c r="C50" s="2" t="s">
        <v>190</v>
      </c>
    </row>
    <row r="51" spans="1:3" x14ac:dyDescent="0.3">
      <c r="A51" s="20">
        <v>2095</v>
      </c>
      <c r="B51" s="2" t="s">
        <v>458</v>
      </c>
      <c r="C51" s="2" t="s">
        <v>191</v>
      </c>
    </row>
    <row r="52" spans="1:3" x14ac:dyDescent="0.3">
      <c r="A52" s="20">
        <v>2097</v>
      </c>
      <c r="B52" s="2" t="s">
        <v>459</v>
      </c>
      <c r="C52" s="2" t="s">
        <v>192</v>
      </c>
    </row>
    <row r="53" spans="1:3" x14ac:dyDescent="0.3">
      <c r="A53" s="20">
        <v>2101</v>
      </c>
      <c r="B53" s="2" t="s">
        <v>460</v>
      </c>
      <c r="C53" s="2" t="s">
        <v>193</v>
      </c>
    </row>
    <row r="54" spans="1:3" x14ac:dyDescent="0.3">
      <c r="A54" s="20">
        <v>2102</v>
      </c>
      <c r="B54" s="2" t="s">
        <v>461</v>
      </c>
      <c r="C54" s="2" t="s">
        <v>194</v>
      </c>
    </row>
    <row r="55" spans="1:3" x14ac:dyDescent="0.3">
      <c r="A55" s="20">
        <v>2103</v>
      </c>
      <c r="B55" s="2" t="s">
        <v>462</v>
      </c>
      <c r="C55" s="2" t="s">
        <v>195</v>
      </c>
    </row>
    <row r="56" spans="1:3" x14ac:dyDescent="0.3">
      <c r="A56" s="20">
        <v>2104</v>
      </c>
      <c r="B56" s="2" t="s">
        <v>463</v>
      </c>
      <c r="C56" s="2" t="s">
        <v>196</v>
      </c>
    </row>
    <row r="57" spans="1:3" x14ac:dyDescent="0.3">
      <c r="A57" s="20">
        <v>2105</v>
      </c>
      <c r="B57" s="2" t="s">
        <v>464</v>
      </c>
      <c r="C57" s="2" t="s">
        <v>197</v>
      </c>
    </row>
    <row r="58" spans="1:3" x14ac:dyDescent="0.3">
      <c r="A58" s="20">
        <v>2106</v>
      </c>
      <c r="B58" s="2" t="s">
        <v>465</v>
      </c>
      <c r="C58" s="2" t="s">
        <v>198</v>
      </c>
    </row>
    <row r="59" spans="1:3" x14ac:dyDescent="0.3">
      <c r="A59" s="20">
        <v>2107</v>
      </c>
      <c r="B59" s="2" t="s">
        <v>466</v>
      </c>
      <c r="C59" s="2" t="s">
        <v>199</v>
      </c>
    </row>
    <row r="60" spans="1:3" x14ac:dyDescent="0.3">
      <c r="A60" s="20">
        <v>2109</v>
      </c>
      <c r="B60" s="2" t="s">
        <v>467</v>
      </c>
      <c r="C60" s="2" t="s">
        <v>200</v>
      </c>
    </row>
    <row r="61" spans="1:3" x14ac:dyDescent="0.3">
      <c r="A61" s="20">
        <v>2113</v>
      </c>
      <c r="B61" s="2" t="s">
        <v>468</v>
      </c>
      <c r="C61" s="2" t="s">
        <v>201</v>
      </c>
    </row>
    <row r="62" spans="1:3" x14ac:dyDescent="0.3">
      <c r="A62" s="20">
        <v>2115</v>
      </c>
      <c r="B62" s="2" t="s">
        <v>469</v>
      </c>
      <c r="C62" s="2" t="s">
        <v>202</v>
      </c>
    </row>
    <row r="63" spans="1:3" x14ac:dyDescent="0.3">
      <c r="A63" s="20">
        <v>2124</v>
      </c>
      <c r="B63" s="2" t="s">
        <v>470</v>
      </c>
      <c r="C63" s="2" t="s">
        <v>203</v>
      </c>
    </row>
    <row r="64" spans="1:3" x14ac:dyDescent="0.3">
      <c r="A64" s="20">
        <v>2125</v>
      </c>
      <c r="B64" s="2" t="s">
        <v>471</v>
      </c>
      <c r="C64" s="2" t="s">
        <v>204</v>
      </c>
    </row>
    <row r="65" spans="1:3" x14ac:dyDescent="0.3">
      <c r="A65" s="20">
        <v>2126</v>
      </c>
      <c r="B65" s="2" t="s">
        <v>472</v>
      </c>
      <c r="C65" s="2" t="s">
        <v>205</v>
      </c>
    </row>
    <row r="66" spans="1:3" x14ac:dyDescent="0.3">
      <c r="A66" s="20">
        <v>2131</v>
      </c>
      <c r="B66" s="2" t="s">
        <v>473</v>
      </c>
      <c r="C66" s="2" t="s">
        <v>206</v>
      </c>
    </row>
    <row r="67" spans="1:3" x14ac:dyDescent="0.3">
      <c r="A67" s="20">
        <v>2132</v>
      </c>
      <c r="B67" s="2" t="s">
        <v>474</v>
      </c>
      <c r="C67" s="2" t="s">
        <v>207</v>
      </c>
    </row>
    <row r="68" spans="1:3" x14ac:dyDescent="0.3">
      <c r="A68" s="20">
        <v>2138</v>
      </c>
      <c r="B68" s="2" t="s">
        <v>475</v>
      </c>
      <c r="C68" s="20" t="s">
        <v>208</v>
      </c>
    </row>
    <row r="69" spans="1:3" x14ac:dyDescent="0.3">
      <c r="A69" s="20">
        <v>2139</v>
      </c>
      <c r="B69" s="2" t="s">
        <v>476</v>
      </c>
      <c r="C69" s="2" t="s">
        <v>209</v>
      </c>
    </row>
    <row r="70" spans="1:3" x14ac:dyDescent="0.3">
      <c r="A70" s="20">
        <v>2141</v>
      </c>
      <c r="B70" s="2" t="s">
        <v>477</v>
      </c>
      <c r="C70" s="2" t="s">
        <v>210</v>
      </c>
    </row>
    <row r="71" spans="1:3" x14ac:dyDescent="0.3">
      <c r="A71" s="20">
        <v>2142</v>
      </c>
      <c r="B71" s="2" t="s">
        <v>478</v>
      </c>
      <c r="C71" s="2" t="s">
        <v>211</v>
      </c>
    </row>
    <row r="72" spans="1:3" x14ac:dyDescent="0.3">
      <c r="A72" s="20">
        <v>2146</v>
      </c>
      <c r="B72" s="2" t="s">
        <v>479</v>
      </c>
      <c r="C72" s="2" t="s">
        <v>212</v>
      </c>
    </row>
    <row r="73" spans="1:3" x14ac:dyDescent="0.3">
      <c r="A73" s="20">
        <v>2149</v>
      </c>
      <c r="B73" s="2" t="s">
        <v>480</v>
      </c>
      <c r="C73" s="2" t="s">
        <v>213</v>
      </c>
    </row>
    <row r="74" spans="1:3" x14ac:dyDescent="0.3">
      <c r="A74" s="20">
        <v>2150</v>
      </c>
      <c r="B74" s="2" t="s">
        <v>481</v>
      </c>
      <c r="C74" s="2" t="s">
        <v>214</v>
      </c>
    </row>
    <row r="75" spans="1:3" x14ac:dyDescent="0.3">
      <c r="A75" s="20">
        <v>2151</v>
      </c>
      <c r="B75" s="2" t="s">
        <v>482</v>
      </c>
      <c r="C75" s="2" t="s">
        <v>215</v>
      </c>
    </row>
    <row r="76" spans="1:3" x14ac:dyDescent="0.3">
      <c r="A76" s="20">
        <v>2153</v>
      </c>
      <c r="B76" s="2" t="s">
        <v>483</v>
      </c>
      <c r="C76" s="2" t="s">
        <v>216</v>
      </c>
    </row>
    <row r="77" spans="1:3" x14ac:dyDescent="0.3">
      <c r="A77" s="20">
        <v>2157</v>
      </c>
      <c r="B77" s="2" t="s">
        <v>484</v>
      </c>
      <c r="C77" s="2" t="s">
        <v>217</v>
      </c>
    </row>
    <row r="78" spans="1:3" x14ac:dyDescent="0.3">
      <c r="A78" s="20">
        <v>2159</v>
      </c>
      <c r="B78" s="2" t="s">
        <v>485</v>
      </c>
      <c r="C78" s="2" t="s">
        <v>218</v>
      </c>
    </row>
    <row r="79" spans="1:3" x14ac:dyDescent="0.3">
      <c r="A79" s="20">
        <v>2160</v>
      </c>
      <c r="B79" s="2" t="s">
        <v>486</v>
      </c>
      <c r="C79" s="2" t="s">
        <v>219</v>
      </c>
    </row>
    <row r="80" spans="1:3" x14ac:dyDescent="0.3">
      <c r="A80" s="20">
        <v>2161</v>
      </c>
      <c r="B80" s="2" t="s">
        <v>487</v>
      </c>
      <c r="C80" s="2" t="s">
        <v>220</v>
      </c>
    </row>
    <row r="81" spans="1:3" x14ac:dyDescent="0.3">
      <c r="A81" s="20">
        <v>2169</v>
      </c>
      <c r="B81" s="2" t="s">
        <v>488</v>
      </c>
      <c r="C81" s="2" t="s">
        <v>221</v>
      </c>
    </row>
    <row r="82" spans="1:3" x14ac:dyDescent="0.3">
      <c r="A82" s="20">
        <v>2172</v>
      </c>
      <c r="B82" s="2" t="s">
        <v>489</v>
      </c>
      <c r="C82" s="2" t="s">
        <v>222</v>
      </c>
    </row>
    <row r="83" spans="1:3" x14ac:dyDescent="0.3">
      <c r="A83" s="20">
        <v>2173</v>
      </c>
      <c r="B83" s="2" t="s">
        <v>490</v>
      </c>
      <c r="C83" s="2" t="s">
        <v>223</v>
      </c>
    </row>
    <row r="84" spans="1:3" x14ac:dyDescent="0.3">
      <c r="A84" s="20">
        <v>2174</v>
      </c>
      <c r="B84" s="2" t="s">
        <v>491</v>
      </c>
      <c r="C84" s="2" t="s">
        <v>224</v>
      </c>
    </row>
    <row r="85" spans="1:3" x14ac:dyDescent="0.3">
      <c r="A85" s="20">
        <v>2175</v>
      </c>
      <c r="B85" s="2" t="s">
        <v>492</v>
      </c>
      <c r="C85" s="2" t="s">
        <v>225</v>
      </c>
    </row>
    <row r="86" spans="1:3" x14ac:dyDescent="0.3">
      <c r="A86" s="20">
        <v>2177</v>
      </c>
      <c r="B86" s="2" t="s">
        <v>493</v>
      </c>
      <c r="C86" s="2" t="s">
        <v>226</v>
      </c>
    </row>
    <row r="87" spans="1:3" x14ac:dyDescent="0.3">
      <c r="A87" s="20">
        <v>2178</v>
      </c>
      <c r="B87" s="2" t="s">
        <v>494</v>
      </c>
      <c r="C87" s="2" t="s">
        <v>227</v>
      </c>
    </row>
    <row r="88" spans="1:3" x14ac:dyDescent="0.3">
      <c r="A88" s="20">
        <v>2179</v>
      </c>
      <c r="B88" s="2" t="s">
        <v>495</v>
      </c>
      <c r="C88" s="2" t="s">
        <v>228</v>
      </c>
    </row>
    <row r="89" spans="1:3" x14ac:dyDescent="0.3">
      <c r="A89" s="20">
        <v>2181</v>
      </c>
      <c r="B89" s="2" t="s">
        <v>496</v>
      </c>
      <c r="C89" s="2" t="s">
        <v>229</v>
      </c>
    </row>
    <row r="90" spans="1:3" x14ac:dyDescent="0.3">
      <c r="A90" s="20">
        <v>2182</v>
      </c>
      <c r="B90" s="2" t="s">
        <v>497</v>
      </c>
      <c r="C90" s="2" t="s">
        <v>230</v>
      </c>
    </row>
    <row r="91" spans="1:3" x14ac:dyDescent="0.3">
      <c r="A91" s="20">
        <v>2186</v>
      </c>
      <c r="B91" s="2" t="s">
        <v>498</v>
      </c>
      <c r="C91" s="2" t="s">
        <v>231</v>
      </c>
    </row>
    <row r="92" spans="1:3" x14ac:dyDescent="0.3">
      <c r="A92" s="20">
        <v>2187</v>
      </c>
      <c r="B92" s="2" t="s">
        <v>499</v>
      </c>
      <c r="C92" s="2" t="s">
        <v>232</v>
      </c>
    </row>
    <row r="93" spans="1:3" x14ac:dyDescent="0.3">
      <c r="A93" s="20">
        <v>2190</v>
      </c>
      <c r="B93" s="2" t="s">
        <v>500</v>
      </c>
      <c r="C93" s="2" t="s">
        <v>233</v>
      </c>
    </row>
    <row r="94" spans="1:3" x14ac:dyDescent="0.3">
      <c r="A94" s="20">
        <v>2191</v>
      </c>
      <c r="B94" s="2" t="s">
        <v>501</v>
      </c>
      <c r="C94" s="2" t="s">
        <v>234</v>
      </c>
    </row>
    <row r="95" spans="1:3" x14ac:dyDescent="0.3">
      <c r="A95" s="20">
        <v>2196</v>
      </c>
      <c r="B95" s="2" t="s">
        <v>502</v>
      </c>
      <c r="C95" s="2" t="s">
        <v>235</v>
      </c>
    </row>
    <row r="96" spans="1:3" x14ac:dyDescent="0.3">
      <c r="A96" s="20">
        <v>2201</v>
      </c>
      <c r="B96" s="2" t="s">
        <v>503</v>
      </c>
      <c r="C96" s="2" t="s">
        <v>236</v>
      </c>
    </row>
    <row r="97" spans="1:3" x14ac:dyDescent="0.3">
      <c r="A97" s="20">
        <v>2202</v>
      </c>
      <c r="B97" s="2" t="s">
        <v>504</v>
      </c>
      <c r="C97" s="2" t="s">
        <v>237</v>
      </c>
    </row>
    <row r="98" spans="1:3" x14ac:dyDescent="0.3">
      <c r="A98" s="20">
        <v>2210</v>
      </c>
      <c r="B98" s="2" t="s">
        <v>505</v>
      </c>
      <c r="C98" s="2" t="s">
        <v>238</v>
      </c>
    </row>
    <row r="99" spans="1:3" x14ac:dyDescent="0.3">
      <c r="A99" s="20">
        <v>2211</v>
      </c>
      <c r="B99" s="2" t="s">
        <v>506</v>
      </c>
      <c r="C99" s="2" t="s">
        <v>239</v>
      </c>
    </row>
    <row r="100" spans="1:3" x14ac:dyDescent="0.3">
      <c r="A100" s="20">
        <v>2213</v>
      </c>
      <c r="B100" s="2" t="s">
        <v>507</v>
      </c>
      <c r="C100" s="2" t="s">
        <v>240</v>
      </c>
    </row>
    <row r="101" spans="1:3" x14ac:dyDescent="0.3">
      <c r="A101" s="20">
        <v>2219</v>
      </c>
      <c r="B101" s="2" t="s">
        <v>508</v>
      </c>
      <c r="C101" s="2" t="s">
        <v>241</v>
      </c>
    </row>
    <row r="102" spans="1:3" x14ac:dyDescent="0.3">
      <c r="A102" s="20">
        <v>2223</v>
      </c>
      <c r="B102" s="2" t="s">
        <v>509</v>
      </c>
      <c r="C102" s="2" t="s">
        <v>242</v>
      </c>
    </row>
    <row r="103" spans="1:3" x14ac:dyDescent="0.3">
      <c r="A103" s="20">
        <v>2224</v>
      </c>
      <c r="B103" s="2" t="s">
        <v>510</v>
      </c>
      <c r="C103" s="2" t="s">
        <v>243</v>
      </c>
    </row>
    <row r="104" spans="1:3" x14ac:dyDescent="0.3">
      <c r="A104" s="20">
        <v>2227</v>
      </c>
      <c r="B104" s="2" t="s">
        <v>511</v>
      </c>
      <c r="C104" s="2" t="s">
        <v>244</v>
      </c>
    </row>
    <row r="105" spans="1:3" x14ac:dyDescent="0.3">
      <c r="A105" s="20">
        <v>2228</v>
      </c>
      <c r="B105" s="2" t="s">
        <v>512</v>
      </c>
      <c r="C105" s="2" t="s">
        <v>245</v>
      </c>
    </row>
    <row r="106" spans="1:3" x14ac:dyDescent="0.3">
      <c r="A106" s="20">
        <v>2229</v>
      </c>
      <c r="B106" s="2" t="s">
        <v>513</v>
      </c>
      <c r="C106" s="2" t="s">
        <v>246</v>
      </c>
    </row>
    <row r="107" spans="1:3" x14ac:dyDescent="0.3">
      <c r="A107" s="20">
        <v>2239</v>
      </c>
      <c r="B107" s="2" t="s">
        <v>514</v>
      </c>
      <c r="C107" s="2" t="s">
        <v>247</v>
      </c>
    </row>
    <row r="108" spans="1:3" x14ac:dyDescent="0.3">
      <c r="A108" s="20">
        <v>2242</v>
      </c>
      <c r="B108" s="2" t="s">
        <v>515</v>
      </c>
      <c r="C108" s="2" t="s">
        <v>248</v>
      </c>
    </row>
    <row r="109" spans="1:3" x14ac:dyDescent="0.3">
      <c r="A109" s="20">
        <v>2243</v>
      </c>
      <c r="B109" s="2" t="s">
        <v>516</v>
      </c>
      <c r="C109" s="2" t="s">
        <v>249</v>
      </c>
    </row>
    <row r="110" spans="1:3" x14ac:dyDescent="0.3">
      <c r="A110" s="20">
        <v>2244</v>
      </c>
      <c r="B110" s="2" t="s">
        <v>517</v>
      </c>
      <c r="C110" s="2" t="s">
        <v>250</v>
      </c>
    </row>
    <row r="111" spans="1:3" x14ac:dyDescent="0.3">
      <c r="A111" s="20">
        <v>2245</v>
      </c>
      <c r="B111" s="2" t="s">
        <v>518</v>
      </c>
      <c r="C111" s="2" t="s">
        <v>251</v>
      </c>
    </row>
    <row r="112" spans="1:3" x14ac:dyDescent="0.3">
      <c r="A112" s="20">
        <v>2253</v>
      </c>
      <c r="B112" s="2" t="s">
        <v>519</v>
      </c>
      <c r="C112" s="2" t="s">
        <v>252</v>
      </c>
    </row>
    <row r="113" spans="1:3" x14ac:dyDescent="0.3">
      <c r="A113" s="20">
        <v>2254</v>
      </c>
      <c r="B113" s="2" t="s">
        <v>520</v>
      </c>
      <c r="C113" s="20" t="s">
        <v>253</v>
      </c>
    </row>
    <row r="114" spans="1:3" x14ac:dyDescent="0.3">
      <c r="A114" s="20">
        <v>2255</v>
      </c>
      <c r="B114" s="2" t="s">
        <v>521</v>
      </c>
      <c r="C114" s="2" t="s">
        <v>254</v>
      </c>
    </row>
    <row r="115" spans="1:3" x14ac:dyDescent="0.3">
      <c r="A115" s="20">
        <v>2257</v>
      </c>
      <c r="B115" s="2" t="s">
        <v>522</v>
      </c>
      <c r="C115" s="2" t="s">
        <v>255</v>
      </c>
    </row>
    <row r="116" spans="1:3" x14ac:dyDescent="0.3">
      <c r="A116" s="20">
        <v>2258</v>
      </c>
      <c r="B116" s="2" t="s">
        <v>523</v>
      </c>
      <c r="C116" s="2" t="s">
        <v>256</v>
      </c>
    </row>
    <row r="117" spans="1:3" x14ac:dyDescent="0.3">
      <c r="A117" s="20">
        <v>2260</v>
      </c>
      <c r="B117" s="2" t="s">
        <v>524</v>
      </c>
      <c r="C117" s="20" t="s">
        <v>257</v>
      </c>
    </row>
    <row r="118" spans="1:3" x14ac:dyDescent="0.3">
      <c r="A118" s="20">
        <v>2262</v>
      </c>
      <c r="B118" s="2" t="s">
        <v>525</v>
      </c>
      <c r="C118" s="2" t="s">
        <v>258</v>
      </c>
    </row>
    <row r="119" spans="1:3" x14ac:dyDescent="0.3">
      <c r="A119" s="20">
        <v>2266</v>
      </c>
      <c r="B119" s="2" t="s">
        <v>526</v>
      </c>
      <c r="C119" s="2" t="s">
        <v>259</v>
      </c>
    </row>
    <row r="120" spans="1:3" x14ac:dyDescent="0.3">
      <c r="A120" s="20">
        <v>2268</v>
      </c>
      <c r="B120" s="2" t="s">
        <v>527</v>
      </c>
      <c r="C120" s="2" t="s">
        <v>260</v>
      </c>
    </row>
    <row r="121" spans="1:3" x14ac:dyDescent="0.3">
      <c r="A121" s="20">
        <v>2269</v>
      </c>
      <c r="B121" s="2" t="s">
        <v>528</v>
      </c>
      <c r="C121" s="2" t="s">
        <v>261</v>
      </c>
    </row>
    <row r="122" spans="1:3" x14ac:dyDescent="0.3">
      <c r="A122" s="20">
        <v>2270</v>
      </c>
      <c r="B122" s="2" t="s">
        <v>529</v>
      </c>
      <c r="C122" s="2" t="s">
        <v>262</v>
      </c>
    </row>
    <row r="123" spans="1:3" x14ac:dyDescent="0.3">
      <c r="A123" s="20">
        <v>2274</v>
      </c>
      <c r="B123" s="2" t="s">
        <v>530</v>
      </c>
      <c r="C123" s="2" t="s">
        <v>263</v>
      </c>
    </row>
    <row r="124" spans="1:3" x14ac:dyDescent="0.3">
      <c r="A124" s="20">
        <v>2275</v>
      </c>
      <c r="B124" s="2" t="s">
        <v>531</v>
      </c>
      <c r="C124" s="2" t="s">
        <v>264</v>
      </c>
    </row>
    <row r="125" spans="1:3" x14ac:dyDescent="0.3">
      <c r="A125" s="20">
        <v>2276</v>
      </c>
      <c r="B125" s="2" t="s">
        <v>532</v>
      </c>
      <c r="C125" s="2" t="s">
        <v>265</v>
      </c>
    </row>
    <row r="126" spans="1:3" x14ac:dyDescent="0.3">
      <c r="A126" s="20">
        <v>2277</v>
      </c>
      <c r="B126" s="2" t="s">
        <v>533</v>
      </c>
      <c r="C126" s="2" t="s">
        <v>266</v>
      </c>
    </row>
    <row r="127" spans="1:3" x14ac:dyDescent="0.3">
      <c r="A127" s="20">
        <v>2278</v>
      </c>
      <c r="B127" s="2" t="s">
        <v>534</v>
      </c>
      <c r="C127" s="2" t="s">
        <v>267</v>
      </c>
    </row>
    <row r="128" spans="1:3" x14ac:dyDescent="0.3">
      <c r="A128" s="20">
        <v>2279</v>
      </c>
      <c r="B128" s="2" t="s">
        <v>535</v>
      </c>
      <c r="C128" s="2" t="s">
        <v>268</v>
      </c>
    </row>
    <row r="129" spans="1:3" x14ac:dyDescent="0.3">
      <c r="A129" s="20">
        <v>2283</v>
      </c>
      <c r="B129" s="2" t="s">
        <v>536</v>
      </c>
      <c r="C129" s="2" t="s">
        <v>269</v>
      </c>
    </row>
    <row r="130" spans="1:3" x14ac:dyDescent="0.3">
      <c r="A130" s="20">
        <v>2285</v>
      </c>
      <c r="B130" s="2" t="s">
        <v>537</v>
      </c>
      <c r="C130" s="2" t="s">
        <v>270</v>
      </c>
    </row>
    <row r="131" spans="1:3" x14ac:dyDescent="0.3">
      <c r="A131" s="20">
        <v>2286</v>
      </c>
      <c r="B131" s="2" t="s">
        <v>538</v>
      </c>
      <c r="C131" s="2" t="s">
        <v>271</v>
      </c>
    </row>
    <row r="132" spans="1:3" x14ac:dyDescent="0.3">
      <c r="A132" s="20">
        <v>2288</v>
      </c>
      <c r="B132" s="2" t="s">
        <v>539</v>
      </c>
      <c r="C132" s="2" t="s">
        <v>272</v>
      </c>
    </row>
    <row r="133" spans="1:3" x14ac:dyDescent="0.3">
      <c r="A133" s="20">
        <v>2289</v>
      </c>
      <c r="B133" s="2" t="s">
        <v>540</v>
      </c>
      <c r="C133" s="2" t="s">
        <v>273</v>
      </c>
    </row>
    <row r="134" spans="1:3" x14ac:dyDescent="0.3">
      <c r="A134" s="20">
        <v>2290</v>
      </c>
      <c r="B134" s="2" t="s">
        <v>541</v>
      </c>
      <c r="C134" s="2" t="s">
        <v>274</v>
      </c>
    </row>
    <row r="135" spans="1:3" x14ac:dyDescent="0.3">
      <c r="A135" s="20">
        <v>2293</v>
      </c>
      <c r="B135" s="2" t="s">
        <v>542</v>
      </c>
      <c r="C135" s="2" t="s">
        <v>275</v>
      </c>
    </row>
    <row r="136" spans="1:3" x14ac:dyDescent="0.3">
      <c r="A136" s="20">
        <v>2296</v>
      </c>
      <c r="B136" s="2" t="s">
        <v>543</v>
      </c>
      <c r="C136" s="2" t="s">
        <v>276</v>
      </c>
    </row>
    <row r="137" spans="1:3" x14ac:dyDescent="0.3">
      <c r="A137" s="20">
        <v>2306</v>
      </c>
      <c r="B137" s="2" t="s">
        <v>544</v>
      </c>
      <c r="C137" s="2" t="s">
        <v>277</v>
      </c>
    </row>
    <row r="138" spans="1:3" x14ac:dyDescent="0.3">
      <c r="A138" s="20">
        <v>2307</v>
      </c>
      <c r="B138" s="2" t="s">
        <v>545</v>
      </c>
      <c r="C138" s="2" t="s">
        <v>278</v>
      </c>
    </row>
    <row r="139" spans="1:3" x14ac:dyDescent="0.3">
      <c r="A139" s="20">
        <v>2310</v>
      </c>
      <c r="B139" s="2" t="s">
        <v>546</v>
      </c>
      <c r="C139" s="2" t="s">
        <v>279</v>
      </c>
    </row>
    <row r="140" spans="1:3" x14ac:dyDescent="0.3">
      <c r="A140" s="20">
        <v>2314</v>
      </c>
      <c r="B140" s="2" t="s">
        <v>547</v>
      </c>
      <c r="C140" s="2" t="s">
        <v>280</v>
      </c>
    </row>
    <row r="141" spans="1:3" x14ac:dyDescent="0.3">
      <c r="A141" s="20">
        <v>2315</v>
      </c>
      <c r="B141" s="2" t="s">
        <v>548</v>
      </c>
      <c r="C141" s="2" t="s">
        <v>281</v>
      </c>
    </row>
    <row r="142" spans="1:3" x14ac:dyDescent="0.3">
      <c r="A142" s="20">
        <v>2317</v>
      </c>
      <c r="B142" s="2" t="s">
        <v>549</v>
      </c>
      <c r="C142" s="2" t="s">
        <v>415</v>
      </c>
    </row>
    <row r="143" spans="1:3" x14ac:dyDescent="0.3">
      <c r="A143" s="20">
        <v>2321</v>
      </c>
      <c r="B143" s="2" t="s">
        <v>550</v>
      </c>
      <c r="C143" s="2" t="s">
        <v>282</v>
      </c>
    </row>
    <row r="144" spans="1:3" x14ac:dyDescent="0.3">
      <c r="A144" s="20">
        <v>2326</v>
      </c>
      <c r="B144" s="2" t="s">
        <v>551</v>
      </c>
      <c r="C144" s="2" t="s">
        <v>283</v>
      </c>
    </row>
    <row r="145" spans="1:3" x14ac:dyDescent="0.3">
      <c r="A145" s="20">
        <v>2329</v>
      </c>
      <c r="B145" s="2" t="s">
        <v>552</v>
      </c>
      <c r="C145" s="2" t="s">
        <v>284</v>
      </c>
    </row>
    <row r="146" spans="1:3" x14ac:dyDescent="0.3">
      <c r="A146" s="20">
        <v>2332</v>
      </c>
      <c r="B146" s="2" t="s">
        <v>553</v>
      </c>
      <c r="C146" s="2" t="s">
        <v>285</v>
      </c>
    </row>
    <row r="147" spans="1:3" x14ac:dyDescent="0.3">
      <c r="A147" s="20">
        <v>2333</v>
      </c>
      <c r="B147" s="2" t="s">
        <v>554</v>
      </c>
      <c r="C147" s="2" t="s">
        <v>286</v>
      </c>
    </row>
    <row r="148" spans="1:3" x14ac:dyDescent="0.3">
      <c r="A148" s="20">
        <v>2336</v>
      </c>
      <c r="B148" s="2" t="s">
        <v>555</v>
      </c>
      <c r="C148" s="2" t="s">
        <v>287</v>
      </c>
    </row>
    <row r="149" spans="1:3" x14ac:dyDescent="0.3">
      <c r="A149" s="20">
        <v>2338</v>
      </c>
      <c r="B149" s="2" t="s">
        <v>556</v>
      </c>
      <c r="C149" s="2" t="s">
        <v>288</v>
      </c>
    </row>
    <row r="150" spans="1:3" x14ac:dyDescent="0.3">
      <c r="A150" s="20">
        <v>2344</v>
      </c>
      <c r="B150" s="2" t="s">
        <v>557</v>
      </c>
      <c r="C150" s="2" t="s">
        <v>289</v>
      </c>
    </row>
    <row r="151" spans="1:3" x14ac:dyDescent="0.3">
      <c r="A151" s="20">
        <v>2349</v>
      </c>
      <c r="B151" s="2" t="s">
        <v>558</v>
      </c>
      <c r="C151" s="2" t="s">
        <v>290</v>
      </c>
    </row>
    <row r="152" spans="1:3" x14ac:dyDescent="0.3">
      <c r="A152" s="20">
        <v>2351</v>
      </c>
      <c r="B152" s="2" t="s">
        <v>559</v>
      </c>
      <c r="C152" s="2" t="s">
        <v>291</v>
      </c>
    </row>
    <row r="153" spans="1:3" x14ac:dyDescent="0.3">
      <c r="A153" s="20">
        <v>2358</v>
      </c>
      <c r="B153" s="2" t="s">
        <v>560</v>
      </c>
      <c r="C153" s="2" t="s">
        <v>292</v>
      </c>
    </row>
    <row r="154" spans="1:3" x14ac:dyDescent="0.3">
      <c r="A154" s="20">
        <v>2359</v>
      </c>
      <c r="B154" s="2" t="s">
        <v>561</v>
      </c>
      <c r="C154" s="2" t="s">
        <v>293</v>
      </c>
    </row>
    <row r="155" spans="1:3" x14ac:dyDescent="0.3">
      <c r="A155" s="20">
        <v>2361</v>
      </c>
      <c r="B155" s="2" t="s">
        <v>562</v>
      </c>
      <c r="C155" s="2" t="s">
        <v>294</v>
      </c>
    </row>
    <row r="156" spans="1:3" x14ac:dyDescent="0.3">
      <c r="A156" s="20">
        <v>2362</v>
      </c>
      <c r="B156" s="2" t="s">
        <v>563</v>
      </c>
      <c r="C156" s="2" t="s">
        <v>295</v>
      </c>
    </row>
    <row r="157" spans="1:3" x14ac:dyDescent="0.3">
      <c r="A157" s="20">
        <v>2368</v>
      </c>
      <c r="B157" s="2" t="s">
        <v>564</v>
      </c>
      <c r="C157" s="2" t="s">
        <v>296</v>
      </c>
    </row>
    <row r="158" spans="1:3" x14ac:dyDescent="0.3">
      <c r="A158" s="20">
        <v>2372</v>
      </c>
      <c r="B158" s="2" t="s">
        <v>565</v>
      </c>
      <c r="C158" s="2" t="s">
        <v>297</v>
      </c>
    </row>
    <row r="159" spans="1:3" x14ac:dyDescent="0.3">
      <c r="A159" s="20">
        <v>2373</v>
      </c>
      <c r="B159" s="2" t="s">
        <v>566</v>
      </c>
      <c r="C159" s="2" t="s">
        <v>298</v>
      </c>
    </row>
    <row r="160" spans="1:3" x14ac:dyDescent="0.3">
      <c r="A160" s="20">
        <v>2375</v>
      </c>
      <c r="B160" s="2" t="s">
        <v>567</v>
      </c>
      <c r="C160" s="2" t="s">
        <v>299</v>
      </c>
    </row>
    <row r="161" spans="1:3" x14ac:dyDescent="0.3">
      <c r="A161" s="20">
        <v>2377</v>
      </c>
      <c r="B161" s="2" t="s">
        <v>568</v>
      </c>
      <c r="C161" s="2" t="s">
        <v>300</v>
      </c>
    </row>
    <row r="162" spans="1:3" x14ac:dyDescent="0.3">
      <c r="A162" s="20">
        <v>2511</v>
      </c>
      <c r="B162" s="2" t="s">
        <v>569</v>
      </c>
      <c r="C162" s="2" t="s">
        <v>301</v>
      </c>
    </row>
    <row r="163" spans="1:3" x14ac:dyDescent="0.3">
      <c r="A163" s="20">
        <v>2618</v>
      </c>
      <c r="B163" s="2" t="s">
        <v>570</v>
      </c>
      <c r="C163" s="2" t="s">
        <v>302</v>
      </c>
    </row>
    <row r="164" spans="1:3" x14ac:dyDescent="0.3">
      <c r="A164" s="20">
        <v>2622</v>
      </c>
      <c r="B164" s="2" t="s">
        <v>571</v>
      </c>
      <c r="C164" s="2" t="s">
        <v>303</v>
      </c>
    </row>
    <row r="165" spans="1:3" x14ac:dyDescent="0.3">
      <c r="A165" s="20">
        <v>2623</v>
      </c>
      <c r="B165" s="2" t="s">
        <v>572</v>
      </c>
      <c r="C165" s="2" t="s">
        <v>304</v>
      </c>
    </row>
    <row r="166" spans="1:3" x14ac:dyDescent="0.3">
      <c r="A166" s="20">
        <v>2624</v>
      </c>
      <c r="B166" s="2" t="s">
        <v>573</v>
      </c>
      <c r="C166" s="2" t="s">
        <v>305</v>
      </c>
    </row>
    <row r="167" spans="1:3" x14ac:dyDescent="0.3">
      <c r="A167" s="20">
        <v>2625</v>
      </c>
      <c r="B167" s="2" t="s">
        <v>574</v>
      </c>
      <c r="C167" s="20" t="s">
        <v>306</v>
      </c>
    </row>
    <row r="168" spans="1:3" x14ac:dyDescent="0.3">
      <c r="A168" s="20">
        <v>2626</v>
      </c>
      <c r="B168" s="2" t="s">
        <v>575</v>
      </c>
      <c r="C168" s="20" t="s">
        <v>307</v>
      </c>
    </row>
    <row r="169" spans="1:3" x14ac:dyDescent="0.3">
      <c r="A169" s="20">
        <v>3002</v>
      </c>
      <c r="B169" s="2" t="s">
        <v>576</v>
      </c>
      <c r="C169" s="20" t="s">
        <v>308</v>
      </c>
    </row>
    <row r="170" spans="1:3" x14ac:dyDescent="0.3">
      <c r="A170" s="20">
        <v>3007</v>
      </c>
      <c r="B170" s="2" t="s">
        <v>577</v>
      </c>
      <c r="C170" s="20" t="s">
        <v>309</v>
      </c>
    </row>
    <row r="171" spans="1:3" x14ac:dyDescent="0.3">
      <c r="A171" s="20">
        <v>3008</v>
      </c>
      <c r="B171" s="2" t="s">
        <v>578</v>
      </c>
      <c r="C171" s="20" t="s">
        <v>310</v>
      </c>
    </row>
    <row r="172" spans="1:3" x14ac:dyDescent="0.3">
      <c r="A172" s="20">
        <v>3009</v>
      </c>
      <c r="B172" s="2" t="s">
        <v>579</v>
      </c>
      <c r="C172" s="20" t="s">
        <v>311</v>
      </c>
    </row>
    <row r="173" spans="1:3" x14ac:dyDescent="0.3">
      <c r="A173" s="20">
        <v>3015</v>
      </c>
      <c r="B173" s="2" t="s">
        <v>580</v>
      </c>
      <c r="C173" s="20" t="s">
        <v>312</v>
      </c>
    </row>
    <row r="174" spans="1:3" x14ac:dyDescent="0.3">
      <c r="A174" s="20">
        <v>3016</v>
      </c>
      <c r="B174" s="2" t="s">
        <v>581</v>
      </c>
      <c r="C174" s="20" t="s">
        <v>313</v>
      </c>
    </row>
    <row r="175" spans="1:3" x14ac:dyDescent="0.3">
      <c r="A175" s="20">
        <v>3017</v>
      </c>
      <c r="B175" s="2" t="s">
        <v>582</v>
      </c>
      <c r="C175" s="20" t="s">
        <v>314</v>
      </c>
    </row>
    <row r="176" spans="1:3" x14ac:dyDescent="0.3">
      <c r="A176" s="20">
        <v>3018</v>
      </c>
      <c r="B176" s="2" t="s">
        <v>583</v>
      </c>
      <c r="C176" s="20" t="s">
        <v>315</v>
      </c>
    </row>
    <row r="177" spans="1:3" x14ac:dyDescent="0.3">
      <c r="A177" s="20">
        <v>3019</v>
      </c>
      <c r="B177" s="2" t="s">
        <v>584</v>
      </c>
      <c r="C177" s="20" t="s">
        <v>316</v>
      </c>
    </row>
    <row r="178" spans="1:3" x14ac:dyDescent="0.3">
      <c r="A178" s="20">
        <v>3022</v>
      </c>
      <c r="B178" s="2" t="s">
        <v>585</v>
      </c>
      <c r="C178" s="20" t="s">
        <v>317</v>
      </c>
    </row>
    <row r="179" spans="1:3" x14ac:dyDescent="0.3">
      <c r="A179" s="20">
        <v>3024</v>
      </c>
      <c r="B179" s="2" t="s">
        <v>586</v>
      </c>
      <c r="C179" s="20" t="s">
        <v>318</v>
      </c>
    </row>
    <row r="180" spans="1:3" x14ac:dyDescent="0.3">
      <c r="A180" s="20">
        <v>3026</v>
      </c>
      <c r="B180" s="2" t="s">
        <v>587</v>
      </c>
      <c r="C180" s="20" t="s">
        <v>319</v>
      </c>
    </row>
    <row r="181" spans="1:3" x14ac:dyDescent="0.3">
      <c r="A181" s="20">
        <v>3027</v>
      </c>
      <c r="B181" s="2" t="s">
        <v>588</v>
      </c>
      <c r="C181" s="20" t="s">
        <v>320</v>
      </c>
    </row>
    <row r="182" spans="1:3" x14ac:dyDescent="0.3">
      <c r="A182" s="20">
        <v>3030</v>
      </c>
      <c r="B182" s="2" t="s">
        <v>589</v>
      </c>
      <c r="C182" s="20" t="s">
        <v>321</v>
      </c>
    </row>
    <row r="183" spans="1:3" x14ac:dyDescent="0.3">
      <c r="A183" s="20">
        <v>3032</v>
      </c>
      <c r="B183" s="2" t="s">
        <v>590</v>
      </c>
      <c r="C183" s="20" t="s">
        <v>322</v>
      </c>
    </row>
    <row r="184" spans="1:3" x14ac:dyDescent="0.3">
      <c r="A184" s="20">
        <v>3033</v>
      </c>
      <c r="B184" s="2" t="s">
        <v>591</v>
      </c>
      <c r="C184" s="20" t="s">
        <v>323</v>
      </c>
    </row>
    <row r="185" spans="1:3" x14ac:dyDescent="0.3">
      <c r="A185" s="20">
        <v>3034</v>
      </c>
      <c r="B185" s="2" t="s">
        <v>592</v>
      </c>
      <c r="C185" s="20" t="s">
        <v>324</v>
      </c>
    </row>
    <row r="186" spans="1:3" x14ac:dyDescent="0.3">
      <c r="A186" s="20">
        <v>3035</v>
      </c>
      <c r="B186" s="2" t="s">
        <v>593</v>
      </c>
      <c r="C186" s="20" t="s">
        <v>325</v>
      </c>
    </row>
    <row r="187" spans="1:3" x14ac:dyDescent="0.3">
      <c r="A187" s="20">
        <v>3036</v>
      </c>
      <c r="B187" s="2" t="s">
        <v>594</v>
      </c>
      <c r="C187" s="20" t="s">
        <v>326</v>
      </c>
    </row>
    <row r="188" spans="1:3" x14ac:dyDescent="0.3">
      <c r="A188" s="20">
        <v>3037</v>
      </c>
      <c r="B188" s="2" t="s">
        <v>595</v>
      </c>
      <c r="C188" s="20" t="s">
        <v>327</v>
      </c>
    </row>
    <row r="189" spans="1:3" x14ac:dyDescent="0.3">
      <c r="A189" s="20">
        <v>3038</v>
      </c>
      <c r="B189" s="2" t="s">
        <v>596</v>
      </c>
      <c r="C189" s="20" t="s">
        <v>328</v>
      </c>
    </row>
    <row r="190" spans="1:3" x14ac:dyDescent="0.3">
      <c r="A190" s="20">
        <v>3039</v>
      </c>
      <c r="B190" s="2" t="s">
        <v>597</v>
      </c>
      <c r="C190" s="20" t="s">
        <v>329</v>
      </c>
    </row>
    <row r="191" spans="1:3" x14ac:dyDescent="0.3">
      <c r="A191" s="20">
        <v>3040</v>
      </c>
      <c r="B191" s="2" t="s">
        <v>598</v>
      </c>
      <c r="C191" s="20" t="s">
        <v>330</v>
      </c>
    </row>
    <row r="192" spans="1:3" x14ac:dyDescent="0.3">
      <c r="A192" s="20">
        <v>3041</v>
      </c>
      <c r="B192" s="2" t="s">
        <v>599</v>
      </c>
      <c r="C192" s="20" t="s">
        <v>331</v>
      </c>
    </row>
    <row r="193" spans="1:3" x14ac:dyDescent="0.3">
      <c r="A193" s="20">
        <v>3042</v>
      </c>
      <c r="B193" s="2" t="s">
        <v>600</v>
      </c>
      <c r="C193" s="20" t="s">
        <v>332</v>
      </c>
    </row>
    <row r="194" spans="1:3" x14ac:dyDescent="0.3">
      <c r="A194" s="20">
        <v>3046</v>
      </c>
      <c r="B194" s="2" t="s">
        <v>601</v>
      </c>
      <c r="C194" s="20" t="s">
        <v>333</v>
      </c>
    </row>
    <row r="195" spans="1:3" x14ac:dyDescent="0.3">
      <c r="A195" s="20">
        <v>3048</v>
      </c>
      <c r="B195" s="2" t="s">
        <v>602</v>
      </c>
      <c r="C195" s="20" t="s">
        <v>334</v>
      </c>
    </row>
    <row r="196" spans="1:3" x14ac:dyDescent="0.3">
      <c r="A196" s="20">
        <v>3050</v>
      </c>
      <c r="B196" s="2" t="s">
        <v>603</v>
      </c>
      <c r="C196" s="20" t="s">
        <v>335</v>
      </c>
    </row>
    <row r="197" spans="1:3" x14ac:dyDescent="0.3">
      <c r="A197" s="20">
        <v>3055</v>
      </c>
      <c r="B197" s="2" t="s">
        <v>604</v>
      </c>
      <c r="C197" s="20" t="s">
        <v>336</v>
      </c>
    </row>
    <row r="198" spans="1:3" x14ac:dyDescent="0.3">
      <c r="A198" s="20">
        <v>3056</v>
      </c>
      <c r="B198" s="2" t="s">
        <v>605</v>
      </c>
      <c r="C198" s="20" t="s">
        <v>337</v>
      </c>
    </row>
    <row r="199" spans="1:3" x14ac:dyDescent="0.3">
      <c r="A199" s="20">
        <v>3060</v>
      </c>
      <c r="B199" s="2" t="s">
        <v>606</v>
      </c>
      <c r="C199" s="20" t="s">
        <v>338</v>
      </c>
    </row>
    <row r="200" spans="1:3" x14ac:dyDescent="0.3">
      <c r="A200" s="20">
        <v>3061</v>
      </c>
      <c r="B200" s="2" t="s">
        <v>607</v>
      </c>
      <c r="C200" s="20" t="s">
        <v>339</v>
      </c>
    </row>
    <row r="201" spans="1:3" x14ac:dyDescent="0.3">
      <c r="A201" s="20">
        <v>3062</v>
      </c>
      <c r="B201" s="2" t="s">
        <v>608</v>
      </c>
      <c r="C201" s="20" t="s">
        <v>340</v>
      </c>
    </row>
    <row r="202" spans="1:3" x14ac:dyDescent="0.3">
      <c r="A202" s="20">
        <v>3065</v>
      </c>
      <c r="B202" s="2" t="s">
        <v>609</v>
      </c>
      <c r="C202" s="20" t="s">
        <v>341</v>
      </c>
    </row>
    <row r="203" spans="1:3" x14ac:dyDescent="0.3">
      <c r="A203" s="20">
        <v>3069</v>
      </c>
      <c r="B203" s="2" t="s">
        <v>610</v>
      </c>
      <c r="C203" s="20" t="s">
        <v>342</v>
      </c>
    </row>
    <row r="204" spans="1:3" x14ac:dyDescent="0.3">
      <c r="A204" s="20">
        <v>3070</v>
      </c>
      <c r="B204" s="2" t="s">
        <v>611</v>
      </c>
      <c r="C204" s="20" t="s">
        <v>343</v>
      </c>
    </row>
    <row r="205" spans="1:3" x14ac:dyDescent="0.3">
      <c r="A205" s="20">
        <v>3071</v>
      </c>
      <c r="B205" s="2" t="s">
        <v>612</v>
      </c>
      <c r="C205" s="20" t="s">
        <v>344</v>
      </c>
    </row>
    <row r="206" spans="1:3" x14ac:dyDescent="0.3">
      <c r="A206" s="20">
        <v>3073</v>
      </c>
      <c r="B206" s="2" t="s">
        <v>613</v>
      </c>
      <c r="C206" s="20" t="s">
        <v>345</v>
      </c>
    </row>
    <row r="207" spans="1:3" x14ac:dyDescent="0.3">
      <c r="A207" s="20">
        <v>3074</v>
      </c>
      <c r="B207" s="2" t="s">
        <v>614</v>
      </c>
      <c r="C207" s="20" t="s">
        <v>346</v>
      </c>
    </row>
    <row r="208" spans="1:3" x14ac:dyDescent="0.3">
      <c r="A208" s="20">
        <v>3075</v>
      </c>
      <c r="B208" s="2" t="s">
        <v>615</v>
      </c>
      <c r="C208" s="20" t="s">
        <v>347</v>
      </c>
    </row>
    <row r="209" spans="1:3" x14ac:dyDescent="0.3">
      <c r="A209" s="20">
        <v>3076</v>
      </c>
      <c r="B209" s="2" t="s">
        <v>616</v>
      </c>
      <c r="C209" s="20" t="s">
        <v>348</v>
      </c>
    </row>
    <row r="210" spans="1:3" x14ac:dyDescent="0.3">
      <c r="A210" s="20">
        <v>3077</v>
      </c>
      <c r="B210" s="2" t="s">
        <v>617</v>
      </c>
      <c r="C210" s="20" t="s">
        <v>349</v>
      </c>
    </row>
    <row r="211" spans="1:3" x14ac:dyDescent="0.3">
      <c r="A211" s="20">
        <v>3079</v>
      </c>
      <c r="B211" s="2" t="s">
        <v>618</v>
      </c>
      <c r="C211" s="20" t="s">
        <v>350</v>
      </c>
    </row>
    <row r="212" spans="1:3" x14ac:dyDescent="0.3">
      <c r="A212" s="20">
        <v>3080</v>
      </c>
      <c r="B212" s="2" t="s">
        <v>619</v>
      </c>
      <c r="C212" s="20" t="s">
        <v>351</v>
      </c>
    </row>
    <row r="213" spans="1:3" x14ac:dyDescent="0.3">
      <c r="A213" s="20">
        <v>3082</v>
      </c>
      <c r="B213" s="2" t="s">
        <v>620</v>
      </c>
      <c r="C213" s="20" t="s">
        <v>352</v>
      </c>
    </row>
    <row r="214" spans="1:3" x14ac:dyDescent="0.3">
      <c r="A214" s="20">
        <v>3083</v>
      </c>
      <c r="B214" s="2" t="s">
        <v>621</v>
      </c>
      <c r="C214" s="20" t="s">
        <v>353</v>
      </c>
    </row>
    <row r="215" spans="1:3" x14ac:dyDescent="0.3">
      <c r="A215" s="20">
        <v>3087</v>
      </c>
      <c r="B215" s="2" t="s">
        <v>622</v>
      </c>
      <c r="C215" s="20" t="s">
        <v>354</v>
      </c>
    </row>
    <row r="216" spans="1:3" x14ac:dyDescent="0.3">
      <c r="A216" s="20">
        <v>3088</v>
      </c>
      <c r="B216" s="2" t="s">
        <v>623</v>
      </c>
      <c r="C216" s="20" t="s">
        <v>355</v>
      </c>
    </row>
    <row r="217" spans="1:3" x14ac:dyDescent="0.3">
      <c r="A217" s="20">
        <v>3090</v>
      </c>
      <c r="B217" s="2" t="s">
        <v>624</v>
      </c>
      <c r="C217" s="20" t="s">
        <v>356</v>
      </c>
    </row>
    <row r="218" spans="1:3" x14ac:dyDescent="0.3">
      <c r="A218" s="20">
        <v>3093</v>
      </c>
      <c r="B218" s="2" t="s">
        <v>625</v>
      </c>
      <c r="C218" s="20" t="s">
        <v>357</v>
      </c>
    </row>
    <row r="219" spans="1:3" x14ac:dyDescent="0.3">
      <c r="A219" s="20">
        <v>3094</v>
      </c>
      <c r="B219" s="2" t="s">
        <v>626</v>
      </c>
      <c r="C219" s="20" t="s">
        <v>358</v>
      </c>
    </row>
    <row r="220" spans="1:3" x14ac:dyDescent="0.3">
      <c r="A220" s="20">
        <v>3098</v>
      </c>
      <c r="B220" s="2" t="s">
        <v>627</v>
      </c>
      <c r="C220" s="20" t="s">
        <v>359</v>
      </c>
    </row>
    <row r="221" spans="1:3" x14ac:dyDescent="0.3">
      <c r="A221" s="20">
        <v>3099</v>
      </c>
      <c r="B221" s="2" t="s">
        <v>628</v>
      </c>
      <c r="C221" s="20" t="s">
        <v>360</v>
      </c>
    </row>
    <row r="222" spans="1:3" x14ac:dyDescent="0.3">
      <c r="A222" s="20">
        <v>3100</v>
      </c>
      <c r="B222" s="2" t="s">
        <v>629</v>
      </c>
      <c r="C222" s="20" t="s">
        <v>361</v>
      </c>
    </row>
    <row r="223" spans="1:3" x14ac:dyDescent="0.3">
      <c r="A223" s="20">
        <v>3101</v>
      </c>
      <c r="B223" s="2" t="s">
        <v>630</v>
      </c>
      <c r="C223" s="20" t="s">
        <v>362</v>
      </c>
    </row>
    <row r="224" spans="1:3" x14ac:dyDescent="0.3">
      <c r="A224" s="20">
        <v>3105</v>
      </c>
      <c r="B224" s="2" t="s">
        <v>631</v>
      </c>
      <c r="C224" s="20" t="s">
        <v>363</v>
      </c>
    </row>
    <row r="225" spans="1:3" x14ac:dyDescent="0.3">
      <c r="A225" s="20">
        <v>3106</v>
      </c>
      <c r="B225" s="2" t="s">
        <v>632</v>
      </c>
      <c r="C225" s="20" t="s">
        <v>364</v>
      </c>
    </row>
    <row r="226" spans="1:3" x14ac:dyDescent="0.3">
      <c r="A226" s="20">
        <v>3107</v>
      </c>
      <c r="B226" s="2" t="s">
        <v>633</v>
      </c>
      <c r="C226" s="20" t="s">
        <v>365</v>
      </c>
    </row>
    <row r="227" spans="1:3" x14ac:dyDescent="0.3">
      <c r="A227" s="20">
        <v>3110</v>
      </c>
      <c r="B227" s="2" t="s">
        <v>634</v>
      </c>
      <c r="C227" s="20" t="s">
        <v>366</v>
      </c>
    </row>
    <row r="228" spans="1:3" x14ac:dyDescent="0.3">
      <c r="A228" s="20">
        <v>3151</v>
      </c>
      <c r="B228" s="2" t="s">
        <v>635</v>
      </c>
      <c r="C228" s="20" t="s">
        <v>367</v>
      </c>
    </row>
    <row r="229" spans="1:3" x14ac:dyDescent="0.3">
      <c r="A229" s="20">
        <v>3156</v>
      </c>
      <c r="B229" s="2" t="s">
        <v>636</v>
      </c>
      <c r="C229" s="20" t="s">
        <v>368</v>
      </c>
    </row>
    <row r="230" spans="1:3" x14ac:dyDescent="0.3">
      <c r="A230" s="20">
        <v>3157</v>
      </c>
      <c r="B230" s="2" t="s">
        <v>637</v>
      </c>
      <c r="C230" s="20" t="s">
        <v>369</v>
      </c>
    </row>
    <row r="231" spans="1:3" x14ac:dyDescent="0.3">
      <c r="A231" s="20">
        <v>3161</v>
      </c>
      <c r="B231" s="2" t="s">
        <v>638</v>
      </c>
      <c r="C231" s="20" t="s">
        <v>351</v>
      </c>
    </row>
    <row r="232" spans="1:3" x14ac:dyDescent="0.3">
      <c r="A232" s="20">
        <v>3162</v>
      </c>
      <c r="B232" s="2" t="s">
        <v>639</v>
      </c>
      <c r="C232" s="20" t="s">
        <v>370</v>
      </c>
    </row>
    <row r="233" spans="1:3" x14ac:dyDescent="0.3">
      <c r="A233" s="20">
        <v>3163</v>
      </c>
      <c r="B233" s="2" t="s">
        <v>640</v>
      </c>
      <c r="C233" s="20" t="s">
        <v>371</v>
      </c>
    </row>
    <row r="234" spans="1:3" x14ac:dyDescent="0.3">
      <c r="A234" s="20">
        <v>3164</v>
      </c>
      <c r="B234" s="2" t="s">
        <v>641</v>
      </c>
      <c r="C234" s="20" t="s">
        <v>372</v>
      </c>
    </row>
    <row r="235" spans="1:3" x14ac:dyDescent="0.3">
      <c r="A235" s="20">
        <v>3306</v>
      </c>
      <c r="B235" s="2" t="s">
        <v>642</v>
      </c>
      <c r="C235" s="20" t="s">
        <v>373</v>
      </c>
    </row>
    <row r="236" spans="1:3" x14ac:dyDescent="0.3">
      <c r="A236" s="20">
        <v>3312</v>
      </c>
      <c r="B236" s="2" t="s">
        <v>643</v>
      </c>
      <c r="C236" s="20" t="s">
        <v>374</v>
      </c>
    </row>
    <row r="237" spans="1:3" x14ac:dyDescent="0.3">
      <c r="A237" s="20">
        <v>3315</v>
      </c>
      <c r="B237" s="2" t="s">
        <v>644</v>
      </c>
      <c r="C237" s="20" t="s">
        <v>375</v>
      </c>
    </row>
    <row r="238" spans="1:3" x14ac:dyDescent="0.3">
      <c r="A238" s="20">
        <v>3316</v>
      </c>
      <c r="B238" s="2" t="s">
        <v>645</v>
      </c>
      <c r="C238" s="20" t="s">
        <v>376</v>
      </c>
    </row>
    <row r="239" spans="1:3" x14ac:dyDescent="0.3">
      <c r="A239" s="20">
        <v>3317</v>
      </c>
      <c r="B239" s="2" t="s">
        <v>646</v>
      </c>
      <c r="C239" s="20" t="s">
        <v>377</v>
      </c>
    </row>
    <row r="240" spans="1:3" x14ac:dyDescent="0.3">
      <c r="A240" s="20">
        <v>3319</v>
      </c>
      <c r="B240" s="2" t="s">
        <v>647</v>
      </c>
      <c r="C240" s="20" t="s">
        <v>378</v>
      </c>
    </row>
    <row r="241" spans="1:3" x14ac:dyDescent="0.3">
      <c r="A241" s="20">
        <v>3321</v>
      </c>
      <c r="B241" s="2" t="s">
        <v>648</v>
      </c>
      <c r="C241" s="20" t="s">
        <v>379</v>
      </c>
    </row>
    <row r="242" spans="1:3" x14ac:dyDescent="0.3">
      <c r="A242" s="20">
        <v>3324</v>
      </c>
      <c r="B242" s="2" t="s">
        <v>649</v>
      </c>
      <c r="C242" s="20" t="s">
        <v>380</v>
      </c>
    </row>
    <row r="243" spans="1:3" x14ac:dyDescent="0.3">
      <c r="A243" s="20">
        <v>3325</v>
      </c>
      <c r="B243" s="2" t="s">
        <v>650</v>
      </c>
      <c r="C243" s="20" t="s">
        <v>381</v>
      </c>
    </row>
    <row r="244" spans="1:3" x14ac:dyDescent="0.3">
      <c r="A244" s="20">
        <v>3326</v>
      </c>
      <c r="B244" s="2" t="s">
        <v>651</v>
      </c>
      <c r="C244" s="20" t="s">
        <v>382</v>
      </c>
    </row>
    <row r="245" spans="1:3" x14ac:dyDescent="0.3">
      <c r="A245" s="20">
        <v>3330</v>
      </c>
      <c r="B245" s="2" t="s">
        <v>652</v>
      </c>
      <c r="C245" s="20" t="s">
        <v>383</v>
      </c>
    </row>
    <row r="246" spans="1:3" x14ac:dyDescent="0.3">
      <c r="A246" s="20">
        <v>3331</v>
      </c>
      <c r="B246" s="2" t="s">
        <v>653</v>
      </c>
      <c r="C246" s="20" t="s">
        <v>384</v>
      </c>
    </row>
    <row r="247" spans="1:3" x14ac:dyDescent="0.3">
      <c r="A247" s="20">
        <v>3337</v>
      </c>
      <c r="B247" s="2" t="s">
        <v>654</v>
      </c>
      <c r="C247" s="20" t="s">
        <v>385</v>
      </c>
    </row>
    <row r="248" spans="1:3" x14ac:dyDescent="0.3">
      <c r="A248" s="20">
        <v>3342</v>
      </c>
      <c r="B248" s="2" t="s">
        <v>655</v>
      </c>
      <c r="C248" s="20" t="s">
        <v>386</v>
      </c>
    </row>
    <row r="249" spans="1:3" x14ac:dyDescent="0.3">
      <c r="A249" s="20">
        <v>3502</v>
      </c>
      <c r="B249" s="2" t="s">
        <v>656</v>
      </c>
      <c r="C249" s="20" t="s">
        <v>387</v>
      </c>
    </row>
    <row r="250" spans="1:3" x14ac:dyDescent="0.3">
      <c r="A250" s="20">
        <v>3523</v>
      </c>
      <c r="B250" s="2" t="s">
        <v>657</v>
      </c>
      <c r="C250" s="20" t="s">
        <v>388</v>
      </c>
    </row>
    <row r="251" spans="1:3" x14ac:dyDescent="0.3">
      <c r="A251" s="20">
        <v>3538</v>
      </c>
      <c r="B251" s="2" t="s">
        <v>658</v>
      </c>
      <c r="C251" s="20" t="s">
        <v>389</v>
      </c>
    </row>
    <row r="252" spans="1:3" x14ac:dyDescent="0.3">
      <c r="A252" s="20">
        <v>3540</v>
      </c>
      <c r="B252" s="2" t="s">
        <v>659</v>
      </c>
      <c r="C252" s="20" t="s">
        <v>390</v>
      </c>
    </row>
    <row r="253" spans="1:3" x14ac:dyDescent="0.3">
      <c r="A253" s="20">
        <v>3549</v>
      </c>
      <c r="B253" s="2" t="s">
        <v>660</v>
      </c>
      <c r="C253" s="20" t="s">
        <v>391</v>
      </c>
    </row>
    <row r="254" spans="1:3" x14ac:dyDescent="0.3">
      <c r="A254" s="20">
        <v>3551</v>
      </c>
      <c r="B254" s="2" t="s">
        <v>661</v>
      </c>
      <c r="C254" s="20" t="s">
        <v>392</v>
      </c>
    </row>
    <row r="255" spans="1:3" x14ac:dyDescent="0.3">
      <c r="A255" s="20">
        <v>4019</v>
      </c>
      <c r="B255" s="20" t="s">
        <v>662</v>
      </c>
      <c r="C255" s="20" t="s">
        <v>393</v>
      </c>
    </row>
    <row r="256" spans="1:3" x14ac:dyDescent="0.3">
      <c r="A256" s="20">
        <v>4057</v>
      </c>
      <c r="B256" s="20" t="s">
        <v>663</v>
      </c>
      <c r="C256" s="20" t="s">
        <v>394</v>
      </c>
    </row>
    <row r="257" spans="1:3" x14ac:dyDescent="0.3">
      <c r="A257" s="20">
        <v>4074</v>
      </c>
      <c r="B257" s="20" t="s">
        <v>664</v>
      </c>
      <c r="C257" s="20" t="s">
        <v>395</v>
      </c>
    </row>
    <row r="258" spans="1:3" x14ac:dyDescent="0.3">
      <c r="A258" s="20">
        <v>4089</v>
      </c>
      <c r="B258" s="20" t="s">
        <v>665</v>
      </c>
      <c r="C258" s="20" t="s">
        <v>396</v>
      </c>
    </row>
    <row r="259" spans="1:3" x14ac:dyDescent="0.3">
      <c r="A259" s="20">
        <v>4173</v>
      </c>
      <c r="B259" s="20" t="s">
        <v>666</v>
      </c>
      <c r="C259" s="20" t="s">
        <v>397</v>
      </c>
    </row>
    <row r="260" spans="1:3" x14ac:dyDescent="0.3">
      <c r="A260" s="20">
        <v>4192</v>
      </c>
      <c r="B260" s="20" t="s">
        <v>667</v>
      </c>
      <c r="C260" s="20" t="s">
        <v>398</v>
      </c>
    </row>
    <row r="261" spans="1:3" x14ac:dyDescent="0.3">
      <c r="A261" s="20">
        <v>4195</v>
      </c>
      <c r="B261" s="20" t="s">
        <v>668</v>
      </c>
      <c r="C261" s="20" t="s">
        <v>399</v>
      </c>
    </row>
    <row r="262" spans="1:3" x14ac:dyDescent="0.3">
      <c r="A262" s="20">
        <v>4505</v>
      </c>
      <c r="B262" s="20" t="s">
        <v>669</v>
      </c>
      <c r="C262" s="20" t="s">
        <v>400</v>
      </c>
    </row>
    <row r="263" spans="1:3" x14ac:dyDescent="0.3">
      <c r="A263" s="20">
        <v>4509</v>
      </c>
      <c r="B263" s="20" t="s">
        <v>670</v>
      </c>
      <c r="C263" s="20" t="s">
        <v>401</v>
      </c>
    </row>
    <row r="264" spans="1:3" x14ac:dyDescent="0.3">
      <c r="A264" s="20">
        <v>4510</v>
      </c>
      <c r="B264" s="20" t="s">
        <v>671</v>
      </c>
      <c r="C264" s="20" t="s">
        <v>402</v>
      </c>
    </row>
    <row r="265" spans="1:3" x14ac:dyDescent="0.3">
      <c r="A265" s="20">
        <v>5200</v>
      </c>
      <c r="B265" s="20" t="s">
        <v>672</v>
      </c>
      <c r="C265" s="20" t="s">
        <v>403</v>
      </c>
    </row>
    <row r="266" spans="1:3" x14ac:dyDescent="0.3">
      <c r="A266" s="20">
        <v>5202</v>
      </c>
      <c r="B266" s="20" t="s">
        <v>673</v>
      </c>
      <c r="C266" s="20" t="s">
        <v>404</v>
      </c>
    </row>
    <row r="267" spans="1:3" x14ac:dyDescent="0.3">
      <c r="A267" s="20">
        <v>5204</v>
      </c>
      <c r="B267" s="20" t="s">
        <v>674</v>
      </c>
      <c r="C267" s="20" t="s">
        <v>405</v>
      </c>
    </row>
    <row r="268" spans="1:3" x14ac:dyDescent="0.3">
      <c r="A268" s="20">
        <v>5207</v>
      </c>
      <c r="B268" s="20" t="s">
        <v>675</v>
      </c>
      <c r="C268" s="20" t="s">
        <v>406</v>
      </c>
    </row>
    <row r="269" spans="1:3" x14ac:dyDescent="0.3">
      <c r="A269" s="20">
        <v>5208</v>
      </c>
      <c r="B269" s="20" t="s">
        <v>676</v>
      </c>
      <c r="C269" s="20" t="s">
        <v>407</v>
      </c>
    </row>
    <row r="270" spans="1:3" x14ac:dyDescent="0.3">
      <c r="A270" s="20">
        <v>5211</v>
      </c>
      <c r="B270" s="20" t="s">
        <v>677</v>
      </c>
      <c r="C270" s="20" t="s">
        <v>408</v>
      </c>
    </row>
    <row r="271" spans="1:3" x14ac:dyDescent="0.3">
      <c r="A271" s="20">
        <v>5404</v>
      </c>
      <c r="B271" s="20" t="s">
        <v>678</v>
      </c>
      <c r="C271" s="20" t="s">
        <v>409</v>
      </c>
    </row>
    <row r="272" spans="1:3" x14ac:dyDescent="0.3">
      <c r="A272" s="20">
        <v>5411</v>
      </c>
      <c r="B272" s="20" t="s">
        <v>679</v>
      </c>
      <c r="C272" s="20" t="s">
        <v>410</v>
      </c>
    </row>
    <row r="273" spans="1:3" x14ac:dyDescent="0.3">
      <c r="A273" s="20">
        <v>7000</v>
      </c>
      <c r="B273" s="20" t="s">
        <v>680</v>
      </c>
      <c r="C273" s="20" t="s">
        <v>411</v>
      </c>
    </row>
    <row r="274" spans="1:3" x14ac:dyDescent="0.3">
      <c r="A274" s="20">
        <v>7005</v>
      </c>
      <c r="B274" s="20" t="s">
        <v>681</v>
      </c>
      <c r="C274" s="20" t="s">
        <v>412</v>
      </c>
    </row>
    <row r="275" spans="1:3" x14ac:dyDescent="0.3">
      <c r="A275" s="20">
        <v>7009</v>
      </c>
      <c r="B275" s="20" t="s">
        <v>682</v>
      </c>
      <c r="C275" s="20" t="s">
        <v>413</v>
      </c>
    </row>
    <row r="276" spans="1:3" x14ac:dyDescent="0.3">
      <c r="A276" s="20">
        <v>7018</v>
      </c>
      <c r="B276" s="20" t="s">
        <v>683</v>
      </c>
      <c r="C276" s="20" t="s">
        <v>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CFR data</vt:lpstr>
      <vt:lpstr>Schools lookup</vt:lpstr>
      <vt:lpstr>data</vt:lpstr>
      <vt:lpstr>Report!Print_Area</vt:lpstr>
    </vt:vector>
  </TitlesOfParts>
  <Company>Derbyshire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Toplis</dc:creator>
  <cp:lastModifiedBy>Alexandra Mackay (Corporate Services and Transformatio</cp:lastModifiedBy>
  <dcterms:created xsi:type="dcterms:W3CDTF">2016-09-15T09:31:58Z</dcterms:created>
  <dcterms:modified xsi:type="dcterms:W3CDTF">2025-07-18T15:13:39Z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2024-07-30T09:31:44Z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91512abe-ae72-420a-bc52-3e41922d7093</vt:lpwstr>
  </property>
  <property fmtid="{D5CDD505-2E9C-101B-9397-08002B2CF9AE}" pid="8" name="MSIP_Label_768904da-5dbb-4716-9521-7a682c6e8720_ContentBits">
    <vt:lpwstr>2</vt:lpwstr>
  </property>
</Properties>
</file>