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ORKING FOLDERS\Alexandra Mackay\Docs RECEIVED for action\"/>
    </mc:Choice>
  </mc:AlternateContent>
  <xr:revisionPtr revIDLastSave="0" documentId="14_{1520C9F8-A2B0-4583-98CC-376E2005171D}" xr6:coauthVersionLast="47" xr6:coauthVersionMax="47" xr10:uidLastSave="{00000000-0000-0000-0000-000000000000}"/>
  <workbookProtection workbookAlgorithmName="SHA-512" workbookHashValue="mcrQ4vkQsrVu3yOoGk59tiSkkQVOxOzey7xxXAGw2bkeJQKof8/xuB70GDgKE/h/tydM/uwl7prvnOevP1lHKA==" workbookSaltValue="AuifchRM7Kl+5MBlGpeWew==" workbookSpinCount="100000" lockStructure="1"/>
  <bookViews>
    <workbookView xWindow="23929" yWindow="-113" windowWidth="24267" windowHeight="13023" xr2:uid="{00000000-000D-0000-FFFF-FFFF00000000}"/>
  </bookViews>
  <sheets>
    <sheet name="Report" sheetId="4" r:id="rId1"/>
    <sheet name="CFR data" sheetId="1" state="hidden" r:id="rId2"/>
    <sheet name="Schools lookup" sheetId="5" state="hidden" r:id="rId3"/>
  </sheets>
  <definedNames>
    <definedName name="_xlnm._FilterDatabase" localSheetId="1" hidden="1">'CFR data'!$A$3:$BV$255</definedName>
    <definedName name="data">'CFR data'!$3:$256</definedName>
    <definedName name="_xlnm.Print_Area" localSheetId="0">Report!$A$2:$F$106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1" i="1" l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BH251" i="1"/>
  <c r="BI251" i="1"/>
  <c r="BJ251" i="1"/>
  <c r="BK251" i="1"/>
  <c r="BL251" i="1"/>
  <c r="BM251" i="1"/>
  <c r="BN251" i="1"/>
  <c r="BO251" i="1"/>
  <c r="BP251" i="1"/>
  <c r="BQ251" i="1"/>
  <c r="BR251" i="1"/>
  <c r="BS251" i="1"/>
  <c r="BT251" i="1"/>
  <c r="BU251" i="1"/>
  <c r="BV251" i="1"/>
  <c r="BW251" i="1"/>
  <c r="BX251" i="1"/>
  <c r="BY251" i="1"/>
  <c r="BZ251" i="1"/>
  <c r="CA251" i="1"/>
  <c r="CB251" i="1"/>
  <c r="CC251" i="1"/>
  <c r="CD251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BF252" i="1"/>
  <c r="BG252" i="1"/>
  <c r="BH252" i="1"/>
  <c r="BI252" i="1"/>
  <c r="BJ252" i="1"/>
  <c r="BK252" i="1"/>
  <c r="BL252" i="1"/>
  <c r="BM252" i="1"/>
  <c r="BN252" i="1"/>
  <c r="BO252" i="1"/>
  <c r="BP252" i="1"/>
  <c r="BQ252" i="1"/>
  <c r="BR252" i="1"/>
  <c r="BS252" i="1"/>
  <c r="BT252" i="1"/>
  <c r="BU252" i="1"/>
  <c r="BV252" i="1"/>
  <c r="BW252" i="1"/>
  <c r="BX252" i="1"/>
  <c r="BY252" i="1"/>
  <c r="BZ252" i="1"/>
  <c r="CA252" i="1"/>
  <c r="CB252" i="1"/>
  <c r="CC252" i="1"/>
  <c r="CD252" i="1"/>
  <c r="E253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BF253" i="1"/>
  <c r="BG253" i="1"/>
  <c r="BH253" i="1"/>
  <c r="BI253" i="1"/>
  <c r="BJ253" i="1"/>
  <c r="BK253" i="1"/>
  <c r="BL253" i="1"/>
  <c r="BM253" i="1"/>
  <c r="BN253" i="1"/>
  <c r="BO253" i="1"/>
  <c r="BP253" i="1"/>
  <c r="BQ253" i="1"/>
  <c r="BR253" i="1"/>
  <c r="BS253" i="1"/>
  <c r="BT253" i="1"/>
  <c r="BU253" i="1"/>
  <c r="BV253" i="1"/>
  <c r="BW253" i="1"/>
  <c r="BX253" i="1"/>
  <c r="BY253" i="1"/>
  <c r="BZ253" i="1"/>
  <c r="CA253" i="1"/>
  <c r="CB253" i="1"/>
  <c r="CC253" i="1"/>
  <c r="CD253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AS254" i="1"/>
  <c r="AT254" i="1"/>
  <c r="AU254" i="1"/>
  <c r="AV254" i="1"/>
  <c r="AW254" i="1"/>
  <c r="AX254" i="1"/>
  <c r="AY254" i="1"/>
  <c r="AZ254" i="1"/>
  <c r="BA254" i="1"/>
  <c r="BB254" i="1"/>
  <c r="BC254" i="1"/>
  <c r="BD254" i="1"/>
  <c r="BE254" i="1"/>
  <c r="BF254" i="1"/>
  <c r="BG254" i="1"/>
  <c r="BH254" i="1"/>
  <c r="BI254" i="1"/>
  <c r="BJ254" i="1"/>
  <c r="BK254" i="1"/>
  <c r="BL254" i="1"/>
  <c r="BM254" i="1"/>
  <c r="BN254" i="1"/>
  <c r="BO254" i="1"/>
  <c r="BP254" i="1"/>
  <c r="BQ254" i="1"/>
  <c r="BR254" i="1"/>
  <c r="BS254" i="1"/>
  <c r="BT254" i="1"/>
  <c r="BU254" i="1"/>
  <c r="BV254" i="1"/>
  <c r="BW254" i="1"/>
  <c r="BX254" i="1"/>
  <c r="BY254" i="1"/>
  <c r="BZ254" i="1"/>
  <c r="CA254" i="1"/>
  <c r="CB254" i="1"/>
  <c r="CC254" i="1"/>
  <c r="CD254" i="1"/>
  <c r="E255" i="1"/>
  <c r="F255" i="1"/>
  <c r="G255" i="1"/>
  <c r="H255" i="1"/>
  <c r="I255" i="1"/>
  <c r="J255" i="1"/>
  <c r="E21" i="4" s="1"/>
  <c r="K255" i="1"/>
  <c r="E22" i="4" s="1"/>
  <c r="L255" i="1"/>
  <c r="E23" i="4" s="1"/>
  <c r="M255" i="1"/>
  <c r="N255" i="1"/>
  <c r="O255" i="1"/>
  <c r="P255" i="1"/>
  <c r="Q255" i="1"/>
  <c r="R255" i="1"/>
  <c r="S255" i="1"/>
  <c r="E30" i="4" s="1"/>
  <c r="T255" i="1"/>
  <c r="E31" i="4" s="1"/>
  <c r="U255" i="1"/>
  <c r="V255" i="1"/>
  <c r="W255" i="1"/>
  <c r="X255" i="1"/>
  <c r="Y255" i="1"/>
  <c r="Z255" i="1"/>
  <c r="AA255" i="1"/>
  <c r="E42" i="4" s="1"/>
  <c r="AB255" i="1"/>
  <c r="E43" i="4" s="1"/>
  <c r="AC255" i="1"/>
  <c r="AD255" i="1"/>
  <c r="AE255" i="1"/>
  <c r="AF255" i="1"/>
  <c r="AG255" i="1"/>
  <c r="E48" i="4" s="1"/>
  <c r="AH255" i="1"/>
  <c r="E49" i="4" s="1"/>
  <c r="AI255" i="1"/>
  <c r="E50" i="4" s="1"/>
  <c r="AJ255" i="1"/>
  <c r="E51" i="4" s="1"/>
  <c r="AK255" i="1"/>
  <c r="AL255" i="1"/>
  <c r="AM255" i="1"/>
  <c r="AN255" i="1"/>
  <c r="AO255" i="1"/>
  <c r="E56" i="4" s="1"/>
  <c r="AP255" i="1"/>
  <c r="AQ255" i="1"/>
  <c r="E58" i="4" s="1"/>
  <c r="AR255" i="1"/>
  <c r="E59" i="4" s="1"/>
  <c r="AS255" i="1"/>
  <c r="AT255" i="1"/>
  <c r="AU255" i="1"/>
  <c r="AV255" i="1"/>
  <c r="AW255" i="1"/>
  <c r="E64" i="4" s="1"/>
  <c r="AX255" i="1"/>
  <c r="E65" i="4" s="1"/>
  <c r="AY255" i="1"/>
  <c r="E66" i="4" s="1"/>
  <c r="AZ255" i="1"/>
  <c r="E67" i="4" s="1"/>
  <c r="BA255" i="1"/>
  <c r="BB255" i="1"/>
  <c r="BC255" i="1"/>
  <c r="BD255" i="1"/>
  <c r="BE255" i="1"/>
  <c r="E72" i="4" s="1"/>
  <c r="BF255" i="1"/>
  <c r="E73" i="4" s="1"/>
  <c r="BG255" i="1"/>
  <c r="E74" i="4" s="1"/>
  <c r="BH255" i="1"/>
  <c r="E75" i="4" s="1"/>
  <c r="BI255" i="1"/>
  <c r="BJ255" i="1"/>
  <c r="BK255" i="1"/>
  <c r="BL255" i="1"/>
  <c r="BM255" i="1"/>
  <c r="E84" i="4" s="1"/>
  <c r="BN255" i="1"/>
  <c r="BO255" i="1"/>
  <c r="E86" i="4" s="1"/>
  <c r="BP255" i="1"/>
  <c r="BQ255" i="1"/>
  <c r="BR255" i="1"/>
  <c r="BS255" i="1"/>
  <c r="BT255" i="1"/>
  <c r="BU255" i="1"/>
  <c r="E94" i="4" s="1"/>
  <c r="BV255" i="1"/>
  <c r="E95" i="4" s="1"/>
  <c r="BW255" i="1"/>
  <c r="E96" i="4" s="1"/>
  <c r="BX255" i="1"/>
  <c r="E97" i="4" s="1"/>
  <c r="BY255" i="1"/>
  <c r="BZ255" i="1"/>
  <c r="CA255" i="1"/>
  <c r="CB255" i="1"/>
  <c r="CC255" i="1"/>
  <c r="CD255" i="1"/>
  <c r="D255" i="1"/>
  <c r="E12" i="4" s="1"/>
  <c r="D254" i="1"/>
  <c r="D253" i="1"/>
  <c r="D252" i="1"/>
  <c r="D251" i="1"/>
  <c r="E4" i="4"/>
  <c r="E13" i="4"/>
  <c r="E14" i="4"/>
  <c r="E18" i="4"/>
  <c r="E19" i="4"/>
  <c r="E20" i="4"/>
  <c r="E24" i="4"/>
  <c r="E25" i="4"/>
  <c r="E26" i="4"/>
  <c r="E27" i="4"/>
  <c r="E28" i="4"/>
  <c r="E29" i="4"/>
  <c r="E32" i="4"/>
  <c r="E33" i="4"/>
  <c r="E34" i="4"/>
  <c r="E35" i="4"/>
  <c r="E36" i="4"/>
  <c r="E41" i="4"/>
  <c r="E44" i="4"/>
  <c r="E45" i="4"/>
  <c r="E46" i="4"/>
  <c r="E47" i="4"/>
  <c r="E52" i="4"/>
  <c r="E53" i="4"/>
  <c r="E54" i="4"/>
  <c r="E55" i="4"/>
  <c r="E57" i="4"/>
  <c r="E60" i="4"/>
  <c r="E61" i="4"/>
  <c r="E62" i="4"/>
  <c r="E63" i="4"/>
  <c r="E68" i="4"/>
  <c r="E69" i="4"/>
  <c r="E70" i="4"/>
  <c r="E71" i="4"/>
  <c r="E76" i="4"/>
  <c r="E77" i="4"/>
  <c r="E78" i="4"/>
  <c r="E79" i="4"/>
  <c r="E85" i="4"/>
  <c r="E90" i="4"/>
  <c r="E91" i="4"/>
  <c r="E92" i="4"/>
  <c r="E93" i="4"/>
  <c r="E101" i="4"/>
  <c r="E102" i="4"/>
  <c r="E103" i="4"/>
  <c r="E104" i="4"/>
  <c r="E105" i="4"/>
  <c r="E106" i="4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C4" i="1"/>
  <c r="B4" i="1"/>
  <c r="F37" i="4" l="1"/>
  <c r="F80" i="4"/>
  <c r="B4" i="4"/>
</calcChain>
</file>

<file path=xl/sharedStrings.xml><?xml version="1.0" encoding="utf-8"?>
<sst xmlns="http://schemas.openxmlformats.org/spreadsheetml/2006/main" count="837" uniqueCount="744">
  <si>
    <t>School Number</t>
  </si>
  <si>
    <t>Opening Balances</t>
  </si>
  <si>
    <t>Income Fields</t>
  </si>
  <si>
    <t>Expenditure Fields</t>
  </si>
  <si>
    <t>Capital Income</t>
  </si>
  <si>
    <t>Capital Expenditure</t>
  </si>
  <si>
    <t>Closing Balances</t>
  </si>
  <si>
    <t>OB02</t>
  </si>
  <si>
    <t>OB03</t>
  </si>
  <si>
    <t>I01</t>
  </si>
  <si>
    <t>I02</t>
  </si>
  <si>
    <t>I03</t>
  </si>
  <si>
    <t>I04</t>
  </si>
  <si>
    <t>I05</t>
  </si>
  <si>
    <t>I06</t>
  </si>
  <si>
    <t>I07</t>
  </si>
  <si>
    <t>I09</t>
  </si>
  <si>
    <t>I10</t>
  </si>
  <si>
    <t>I11</t>
  </si>
  <si>
    <t>I12</t>
  </si>
  <si>
    <t>I13</t>
  </si>
  <si>
    <t>I15</t>
  </si>
  <si>
    <t>I16</t>
  </si>
  <si>
    <t>I17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</si>
  <si>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</si>
  <si>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</si>
  <si>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</si>
  <si>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</si>
  <si>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</si>
  <si>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</si>
  <si>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</si>
  <si>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</si>
  <si>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</si>
  <si>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</si>
  <si>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</si>
  <si>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</si>
  <si>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</si>
  <si>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</si>
  <si>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</si>
  <si>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</si>
  <si>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</si>
  <si>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</si>
  <si>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</si>
  <si>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E21</t>
  </si>
  <si>
    <t>E22</t>
  </si>
  <si>
    <t>E23</t>
  </si>
  <si>
    <t>E24</t>
  </si>
  <si>
    <t>E25</t>
  </si>
  <si>
    <t>E26</t>
  </si>
  <si>
    <t>E27</t>
  </si>
  <si>
    <t>E29</t>
  </si>
  <si>
    <t>E30</t>
  </si>
  <si>
    <t>E31</t>
  </si>
  <si>
    <t>E32</t>
  </si>
  <si>
    <t>CI01</t>
  </si>
  <si>
    <t>CI03</t>
  </si>
  <si>
    <t>CI04</t>
  </si>
  <si>
    <t>De Minimis</t>
  </si>
  <si>
    <t>CE01</t>
  </si>
  <si>
    <t>CE02</t>
  </si>
  <si>
    <t>CE03</t>
  </si>
  <si>
    <t>B01</t>
  </si>
  <si>
    <t>B02</t>
  </si>
  <si>
    <t>B03</t>
  </si>
  <si>
    <t>B05</t>
  </si>
  <si>
    <t>B06</t>
  </si>
  <si>
    <t>CIN1001</t>
  </si>
  <si>
    <t>CIN1002</t>
  </si>
  <si>
    <t>CIN1012</t>
  </si>
  <si>
    <t>CIN1013</t>
  </si>
  <si>
    <t>CIN1016</t>
  </si>
  <si>
    <t>CIN1018</t>
  </si>
  <si>
    <t>CIN1019</t>
  </si>
  <si>
    <t>CIN1020</t>
  </si>
  <si>
    <t>School Details</t>
  </si>
  <si>
    <t>Cost Centre</t>
  </si>
  <si>
    <t>School Name</t>
  </si>
  <si>
    <t>Nursery</t>
  </si>
  <si>
    <t>Primary</t>
  </si>
  <si>
    <t>Secondary</t>
  </si>
  <si>
    <t>Special</t>
  </si>
  <si>
    <t>All</t>
  </si>
  <si>
    <t>All Derbyshire Schools</t>
  </si>
  <si>
    <t>School:</t>
  </si>
  <si>
    <t>Opening Balance</t>
  </si>
  <si>
    <t>£</t>
  </si>
  <si>
    <t>Income (Including Budgets)</t>
  </si>
  <si>
    <t>CFR</t>
  </si>
  <si>
    <t>Reference</t>
  </si>
  <si>
    <t>CFR Description</t>
  </si>
  <si>
    <t>Funds Delegated by the Local Authority (LA)</t>
  </si>
  <si>
    <t>Funding for Sixth Form Students</t>
  </si>
  <si>
    <t>High Needs Top-up Funding</t>
  </si>
  <si>
    <t>Funding for Minority Ethnic Pupils</t>
  </si>
  <si>
    <t>Pupil Premium</t>
  </si>
  <si>
    <t>Other Government Grants</t>
  </si>
  <si>
    <t>Income from Catering</t>
  </si>
  <si>
    <t>Receipts from Supply Teacher Insurance Claims</t>
  </si>
  <si>
    <t>Receipts from Other Insurance Claims</t>
  </si>
  <si>
    <t>Income from Contributions to Visits etc</t>
  </si>
  <si>
    <t>Donations and/or Voluntary Funds</t>
  </si>
  <si>
    <t>Total Income</t>
  </si>
  <si>
    <t>Expenditure</t>
  </si>
  <si>
    <t>Teaching Staff</t>
  </si>
  <si>
    <t>Supply Teaching Staff</t>
  </si>
  <si>
    <t>Education Support Staff</t>
  </si>
  <si>
    <t>Premises Staff</t>
  </si>
  <si>
    <t>Administrative and Clerical Staff</t>
  </si>
  <si>
    <t>Catering Staff</t>
  </si>
  <si>
    <t>Cost of Other Staff</t>
  </si>
  <si>
    <t>Indirect Employee Expenses</t>
  </si>
  <si>
    <t>Staff Development and Training</t>
  </si>
  <si>
    <t>Supply Teacher Insurance</t>
  </si>
  <si>
    <t>Staff Related Insurance</t>
  </si>
  <si>
    <t>Building Maintenance and Improvement</t>
  </si>
  <si>
    <t>Grounds Maintenance and Improvement</t>
  </si>
  <si>
    <t>Cleaning and Caretaking</t>
  </si>
  <si>
    <t>Water and Sewerage</t>
  </si>
  <si>
    <t>Energy</t>
  </si>
  <si>
    <t>Rates</t>
  </si>
  <si>
    <t>Other Occupation Costs</t>
  </si>
  <si>
    <t>Learning Resources (Not ICT Equipment)</t>
  </si>
  <si>
    <t>Exam Fees</t>
  </si>
  <si>
    <t>Administrative Supplies</t>
  </si>
  <si>
    <t>Other Insurance Premiums</t>
  </si>
  <si>
    <t>Special Facilities</t>
  </si>
  <si>
    <t>Catering Supplies</t>
  </si>
  <si>
    <t>Agency Supply Teaching Staff</t>
  </si>
  <si>
    <t>Bought in Professional Services - Curriculum</t>
  </si>
  <si>
    <t>Loan Interest</t>
  </si>
  <si>
    <t>Direct Revenue Financing (Revenue Contributions to Capital)</t>
  </si>
  <si>
    <t>Total Expenditure</t>
  </si>
  <si>
    <t>New Construction, Conversion and Renovation</t>
  </si>
  <si>
    <t>Vehicles, Plant Equipment and Machinery</t>
  </si>
  <si>
    <t>Balances</t>
  </si>
  <si>
    <t>Devolved Formula Capital Balance</t>
  </si>
  <si>
    <t>Other Capital Balances</t>
  </si>
  <si>
    <t>Voluntary or Private Income</t>
  </si>
  <si>
    <t>E28a</t>
  </si>
  <si>
    <t>E28b</t>
  </si>
  <si>
    <t>Bought in Professional Services - PFI</t>
  </si>
  <si>
    <t>Hadfield Nursery School</t>
  </si>
  <si>
    <t>Gamesley Early Excellence Centre</t>
  </si>
  <si>
    <t>New Mills Nursery School</t>
  </si>
  <si>
    <t>Ripley Nursery School</t>
  </si>
  <si>
    <t>Flagg Nursery School</t>
  </si>
  <si>
    <t>Pinxton Nursery School</t>
  </si>
  <si>
    <t>South Normanton Nursery School</t>
  </si>
  <si>
    <t>Alfreton Nursery School</t>
  </si>
  <si>
    <t>Leys Junior School</t>
  </si>
  <si>
    <t>Croft Infant School</t>
  </si>
  <si>
    <t>Woodbridge Junior School</t>
  </si>
  <si>
    <t>Riddings Infant and Nursery School</t>
  </si>
  <si>
    <t>Swanwick Primary School</t>
  </si>
  <si>
    <t>Brampton Primary School</t>
  </si>
  <si>
    <t>Gorseybrigg Primary School and Nursery</t>
  </si>
  <si>
    <t>Chapel-en-le-Frith CofE VC Primary School</t>
  </si>
  <si>
    <t>Ashover Primary School</t>
  </si>
  <si>
    <t>Aston-on-Trent Primary School</t>
  </si>
  <si>
    <t>Bramley Vale Primary School</t>
  </si>
  <si>
    <t>Bamford Primary School</t>
  </si>
  <si>
    <t>Barlborough Primary School</t>
  </si>
  <si>
    <t>Blackwell Community Primary and Nursery School</t>
  </si>
  <si>
    <t>Newton Primary School</t>
  </si>
  <si>
    <t>Westhouses Primary School</t>
  </si>
  <si>
    <t>New Bolsover Primary and Nursery School</t>
  </si>
  <si>
    <t>Brockley Primary School</t>
  </si>
  <si>
    <t>Bolsover Infant School</t>
  </si>
  <si>
    <t>Bradwell Junior School</t>
  </si>
  <si>
    <t>Cutthorpe Primary School</t>
  </si>
  <si>
    <t>Wigley Primary School</t>
  </si>
  <si>
    <t>Brassington Primary School</t>
  </si>
  <si>
    <t>Firfield Primary School</t>
  </si>
  <si>
    <t>Henry Bradley Infant School</t>
  </si>
  <si>
    <t>Burbage Primary School</t>
  </si>
  <si>
    <t>Buxton Junior School</t>
  </si>
  <si>
    <t>Buxton Infant School</t>
  </si>
  <si>
    <t>Harpur Hill Primary School</t>
  </si>
  <si>
    <t>Combs Infant School</t>
  </si>
  <si>
    <t>Buxworth Primary School</t>
  </si>
  <si>
    <t>Holmgate Primary School and Nursery</t>
  </si>
  <si>
    <t>Clowne Junior School</t>
  </si>
  <si>
    <t>Clowne Infant and Nursery School</t>
  </si>
  <si>
    <t>Crich Junior School</t>
  </si>
  <si>
    <t>Curbar Primary School</t>
  </si>
  <si>
    <t>Lea Primary School</t>
  </si>
  <si>
    <t>Doveridge Primary School</t>
  </si>
  <si>
    <t>Draycott Community Primary School</t>
  </si>
  <si>
    <t>Dronfield Junior School</t>
  </si>
  <si>
    <t>Dronfield Infant School</t>
  </si>
  <si>
    <t>William Levick Primary School</t>
  </si>
  <si>
    <t>Birk Hill Infant School</t>
  </si>
  <si>
    <t>Marsh Lane Primary School</t>
  </si>
  <si>
    <t>Renishaw Primary School</t>
  </si>
  <si>
    <t>Ridgeway Primary School</t>
  </si>
  <si>
    <t>Egginton Primary School</t>
  </si>
  <si>
    <t>Creswell Junior School</t>
  </si>
  <si>
    <t>Etwall Primary School</t>
  </si>
  <si>
    <t>Grindleford Primary School</t>
  </si>
  <si>
    <t>Findern Primary School</t>
  </si>
  <si>
    <t>Padfield Community Primary School</t>
  </si>
  <si>
    <t>Grassmoor Primary School</t>
  </si>
  <si>
    <t>Hayfield Primary School</t>
  </si>
  <si>
    <t>Marlpool Junior School</t>
  </si>
  <si>
    <t>Marlpool Infant School</t>
  </si>
  <si>
    <t>Coppice Primary School</t>
  </si>
  <si>
    <t>Penny Acres Primary School</t>
  </si>
  <si>
    <t>Hope Primary School</t>
  </si>
  <si>
    <t>Cotmanhay Junior School</t>
  </si>
  <si>
    <t>Cotmanhay Infant School</t>
  </si>
  <si>
    <t>Granby Junior School</t>
  </si>
  <si>
    <t>Hallam Fields Junior School</t>
  </si>
  <si>
    <t>Charlotte Nursery and Infant School</t>
  </si>
  <si>
    <t>Kilburn Infant and Nursery School</t>
  </si>
  <si>
    <t>Killamarsh Junior School</t>
  </si>
  <si>
    <t>Killamarsh Infant School</t>
  </si>
  <si>
    <t>Little Eaton Primary School</t>
  </si>
  <si>
    <t>Harrington Junior School</t>
  </si>
  <si>
    <t>Parklands Infant School</t>
  </si>
  <si>
    <t>Grange Primary School</t>
  </si>
  <si>
    <t>Longmoor Primary School</t>
  </si>
  <si>
    <t>Marston Montgomery Primary School</t>
  </si>
  <si>
    <t>Darley Dale Primary School</t>
  </si>
  <si>
    <t>Tansley Primary School</t>
  </si>
  <si>
    <t>Melbourne Junior School</t>
  </si>
  <si>
    <t>Melbourne Infant School</t>
  </si>
  <si>
    <t>Morley Primary School</t>
  </si>
  <si>
    <t>Morton Primary School</t>
  </si>
  <si>
    <t>New Mills Primary School</t>
  </si>
  <si>
    <t>Newtown Primary School</t>
  </si>
  <si>
    <t>Thornsett Primary School</t>
  </si>
  <si>
    <t>Overseal Primary School</t>
  </si>
  <si>
    <t>Parwich Primary School</t>
  </si>
  <si>
    <t>Pilsley Primary School</t>
  </si>
  <si>
    <t>Park House Primary School</t>
  </si>
  <si>
    <t>Anthony Bek Community Primary School</t>
  </si>
  <si>
    <t>Ripley Junior School</t>
  </si>
  <si>
    <t>Ripley Infant School</t>
  </si>
  <si>
    <t>Ladycross Infant School</t>
  </si>
  <si>
    <t>Scarcliffe Primary School</t>
  </si>
  <si>
    <t>Palterton Primary School</t>
  </si>
  <si>
    <t>Brookfield Primary School</t>
  </si>
  <si>
    <t>Shirland Primary School</t>
  </si>
  <si>
    <t>Stonebroom Primary and Nursery School</t>
  </si>
  <si>
    <t>The Brigg Infant School</t>
  </si>
  <si>
    <t>Glebe Junior School</t>
  </si>
  <si>
    <t>South Wingfield Primary School</t>
  </si>
  <si>
    <t>Staveley Junior School</t>
  </si>
  <si>
    <t>Speedwell Infant School</t>
  </si>
  <si>
    <t>Duckmanton Primary School</t>
  </si>
  <si>
    <t>Sudbury Primary School</t>
  </si>
  <si>
    <t>Arkwright Primary School</t>
  </si>
  <si>
    <t>Newhall Community Junior School</t>
  </si>
  <si>
    <t>Newhall Infant School</t>
  </si>
  <si>
    <t>Stanton Primary School</t>
  </si>
  <si>
    <t>Town End Junior School</t>
  </si>
  <si>
    <t>Tibshelf Infant School</t>
  </si>
  <si>
    <t>Unstone Junior School</t>
  </si>
  <si>
    <t>Unstone St Mary's Infant School</t>
  </si>
  <si>
    <t>Wessington Primary School</t>
  </si>
  <si>
    <t>Whaley Bridge Primary School</t>
  </si>
  <si>
    <t>Furness Vale Primary School</t>
  </si>
  <si>
    <t>Whitwell Primary School</t>
  </si>
  <si>
    <t>Deer Park Primary School</t>
  </si>
  <si>
    <t>Wirksworth Junior School</t>
  </si>
  <si>
    <t>Wirksworth Infant School</t>
  </si>
  <si>
    <t>Middleton Community Primary School</t>
  </si>
  <si>
    <t>Woodville Infant School</t>
  </si>
  <si>
    <t>Peak Dale Primary School</t>
  </si>
  <si>
    <t>Cavendish Junior School</t>
  </si>
  <si>
    <t>Spire Nursery and Infant School</t>
  </si>
  <si>
    <t>Spire Junior School</t>
  </si>
  <si>
    <t>Hasland Junior School</t>
  </si>
  <si>
    <t>Hasland Infant School</t>
  </si>
  <si>
    <t>Hady Primary School</t>
  </si>
  <si>
    <t>Highfield Hall Primary School</t>
  </si>
  <si>
    <t>Abercrombie Primary School</t>
  </si>
  <si>
    <t>The Park Infant &amp; Nursery School</t>
  </si>
  <si>
    <t>Brockwell Nursery and Infant School</t>
  </si>
  <si>
    <t>Dallimore Primary School</t>
  </si>
  <si>
    <t>Mickley Infant School</t>
  </si>
  <si>
    <t>Eureka Primary School</t>
  </si>
  <si>
    <t>Heath Fields Primary School</t>
  </si>
  <si>
    <t>Holmesdale Infant School</t>
  </si>
  <si>
    <t>The Park Junior School</t>
  </si>
  <si>
    <t>Northfield Junior School</t>
  </si>
  <si>
    <t>Ashbourne Hilltop Infant School</t>
  </si>
  <si>
    <t>Copthorne Community Infant School</t>
  </si>
  <si>
    <t>Ashbrook Infant School</t>
  </si>
  <si>
    <t>Duffield The Meadows Primary School</t>
  </si>
  <si>
    <t>Brockwell Junior School</t>
  </si>
  <si>
    <t>Hadfield Infant School</t>
  </si>
  <si>
    <t>Lenthall Infant School</t>
  </si>
  <si>
    <t>Hunloke Park Primary School</t>
  </si>
  <si>
    <t>Dronfield Stonelow Junior School</t>
  </si>
  <si>
    <t>Fairfield Infant and Nursery School</t>
  </si>
  <si>
    <t>Willington Primary School</t>
  </si>
  <si>
    <t>Norbriggs Primary School</t>
  </si>
  <si>
    <t>Simmondley Primary School</t>
  </si>
  <si>
    <t>Larklands Infant School</t>
  </si>
  <si>
    <t>Lons Infant School</t>
  </si>
  <si>
    <t>Heage Primary School</t>
  </si>
  <si>
    <t>Stenson Fields Primary Community School</t>
  </si>
  <si>
    <t>Long Row Primary School</t>
  </si>
  <si>
    <t>Ambergate Primary School</t>
  </si>
  <si>
    <t>Pottery Primary School</t>
  </si>
  <si>
    <t>Milford Primary School</t>
  </si>
  <si>
    <t>Herbert Strutt Primary School</t>
  </si>
  <si>
    <t>Hollingwood Primary School</t>
  </si>
  <si>
    <t>St Oswald's CofE Infant School</t>
  </si>
  <si>
    <t>Barlow CofE Primary School</t>
  </si>
  <si>
    <t>St Anne's CofE Primary School</t>
  </si>
  <si>
    <t>Bradley CofE Primary School</t>
  </si>
  <si>
    <t>Bradwell CofE (Controlled) Infant School</t>
  </si>
  <si>
    <t>Brailsford CofE Primary School</t>
  </si>
  <si>
    <t>Breadsall CE Primary School</t>
  </si>
  <si>
    <t>Fairfield Endowed CofE (C) Junior School</t>
  </si>
  <si>
    <t>Castleton CofE Primary School</t>
  </si>
  <si>
    <t>Dove Holes CofE Primary School</t>
  </si>
  <si>
    <t>Clifton CofE Primary School</t>
  </si>
  <si>
    <t>Coton-in-the-Elms Cof E Primary School</t>
  </si>
  <si>
    <t>Edale CofE Primary School</t>
  </si>
  <si>
    <t>Creswell CofE Controlled Infant and Nursery</t>
  </si>
  <si>
    <t>Elton CofE Primary School</t>
  </si>
  <si>
    <t>Eyam CofE Primary School</t>
  </si>
  <si>
    <t>St Luke's CofE Primary School</t>
  </si>
  <si>
    <t>St James' CofE Controlled Primary School</t>
  </si>
  <si>
    <t>Great Hucklow Primary School</t>
  </si>
  <si>
    <t>Rowsley CofE (Controlled) Primary School</t>
  </si>
  <si>
    <t>Earl Sterndale CofE Primary School</t>
  </si>
  <si>
    <t>Biggin CofE Primary School</t>
  </si>
  <si>
    <t>Hartington CofE Primary School</t>
  </si>
  <si>
    <t>Hartshorne CofE Primary School</t>
  </si>
  <si>
    <t>Corfield CofE Infant School</t>
  </si>
  <si>
    <t>Langley Mill CofE Infant School</t>
  </si>
  <si>
    <t>Mundy CofE Junior School</t>
  </si>
  <si>
    <t>Horsley CofE (Controlled) Primary School</t>
  </si>
  <si>
    <t>Hulland CofE Primary School</t>
  </si>
  <si>
    <t>Kirk Ireton C of E Primary School</t>
  </si>
  <si>
    <t>Kirk Langley CofE Primary School</t>
  </si>
  <si>
    <t>Kniveton CofE Primary School</t>
  </si>
  <si>
    <t>Mapperley CE Controlled Primary School</t>
  </si>
  <si>
    <t>Cromford CofE Primary School</t>
  </si>
  <si>
    <t>Matlock Bath Holy Trinity CofE Controlled Primary School</t>
  </si>
  <si>
    <t>South Darley CofE Primary School</t>
  </si>
  <si>
    <t>Monyash CofE Primary School</t>
  </si>
  <si>
    <t>Netherseal St Peter's CofE (C) Primary School</t>
  </si>
  <si>
    <t>Norbury CofE Primary School</t>
  </si>
  <si>
    <t>Long Lane Church of England Primary School</t>
  </si>
  <si>
    <t>Osmaston CE (VC) Primary School</t>
  </si>
  <si>
    <t>Peak Forest CE Primary School</t>
  </si>
  <si>
    <t>St John's CofE Primary School</t>
  </si>
  <si>
    <t>Risley Lower Grammar CE (VC) Primary School</t>
  </si>
  <si>
    <t>Rosliston CofE Primary School</t>
  </si>
  <si>
    <t>St Andrew's CofE Primary School</t>
  </si>
  <si>
    <t>Stanley Common CofE Primary School</t>
  </si>
  <si>
    <t>Stanton-in-Peak CofE Primary School</t>
  </si>
  <si>
    <t>Stoney Middleton CofE (C) Primary School</t>
  </si>
  <si>
    <t>Stretton Handley Church of England Primary School</t>
  </si>
  <si>
    <t>Mugginton CofE Primary School</t>
  </si>
  <si>
    <t>Winster CofE Primary School</t>
  </si>
  <si>
    <t>Wirksworth CofE Infant School</t>
  </si>
  <si>
    <t>Woodville CofE Junior School</t>
  </si>
  <si>
    <t>Crich Carr CofE Primary School</t>
  </si>
  <si>
    <t>Crich CofE Infant School</t>
  </si>
  <si>
    <t>Duke of Norfolk CofE Primary School</t>
  </si>
  <si>
    <t>St Andrew's CofE Junior School</t>
  </si>
  <si>
    <t>Bakewell Methodist Junior School</t>
  </si>
  <si>
    <t>Church Broughton CofE Primary School</t>
  </si>
  <si>
    <t>Taxal and Fernilee CofE Primary School</t>
  </si>
  <si>
    <t>Calow CofE VC Primary School</t>
  </si>
  <si>
    <t>Charlesworth Voluntary Controlled Primary School</t>
  </si>
  <si>
    <t>Codnor Community Primary School Church of England Controlled</t>
  </si>
  <si>
    <t>Carsington and Hopton Primary School</t>
  </si>
  <si>
    <t>Fritchley CofE (Aided) Primary School</t>
  </si>
  <si>
    <t>Denby Free CofE VA Primary School</t>
  </si>
  <si>
    <t>Camms CofE (Aided) Primary School</t>
  </si>
  <si>
    <t>FitzHerbert CofE (Aided) Primary School</t>
  </si>
  <si>
    <t>Dinting CofE Primary School</t>
  </si>
  <si>
    <t>Hathersage St Michael's CofE (Aided) Primary School</t>
  </si>
  <si>
    <t>Litton CofE Primary School</t>
  </si>
  <si>
    <t>Longstone CofE Primary School</t>
  </si>
  <si>
    <t>Bonsall CofE (A) Primary School</t>
  </si>
  <si>
    <t>Newton Solney CofE (Aided) Infant School</t>
  </si>
  <si>
    <t>Pilsley CofE Primary School</t>
  </si>
  <si>
    <t>Taddington and Priestcliffe School</t>
  </si>
  <si>
    <t>Weston-on-Trent CofE (VA) Primary School</t>
  </si>
  <si>
    <t>St Mary's Catholic Primary</t>
  </si>
  <si>
    <t>St Andrew's CofE Methodist (Aided) Primary School</t>
  </si>
  <si>
    <t>Tintwistle CofE (Aided) Primary School</t>
  </si>
  <si>
    <t>All Saints CofE Primary School</t>
  </si>
  <si>
    <t>St Joseph's Catholic and CofE (VA) Primary School</t>
  </si>
  <si>
    <t>Sharley Park Community Primary School</t>
  </si>
  <si>
    <t>Chapel-en-le-Frith High School</t>
  </si>
  <si>
    <t>New Mills School &amp; Sixth Form</t>
  </si>
  <si>
    <t>William Allitt School</t>
  </si>
  <si>
    <t>Aldercar High School</t>
  </si>
  <si>
    <t>Tibshelf Community School</t>
  </si>
  <si>
    <t>Whittington Green School</t>
  </si>
  <si>
    <t>Parkside Community School</t>
  </si>
  <si>
    <t>Anthony Gell School</t>
  </si>
  <si>
    <t>Dronfield Henry Fanshawe School</t>
  </si>
  <si>
    <t>Buxton Community School</t>
  </si>
  <si>
    <t>Belmont Primary School</t>
  </si>
  <si>
    <t>Repton Primary School</t>
  </si>
  <si>
    <t>Linton Primary School</t>
  </si>
  <si>
    <t>The Curzon CofE Primary School</t>
  </si>
  <si>
    <t>Fairmeadows Foundation Primary School</t>
  </si>
  <si>
    <t>Chinley Primary School</t>
  </si>
  <si>
    <t>Belper School and Sixth Form Centre</t>
  </si>
  <si>
    <t>Lady Manners School</t>
  </si>
  <si>
    <t>Holly House Special School</t>
  </si>
  <si>
    <t>Brackenfield Special School</t>
  </si>
  <si>
    <t>Swanwick School and Sports College</t>
  </si>
  <si>
    <t>Alfreton Park Community Special School</t>
  </si>
  <si>
    <t>Ashbourne Primary School</t>
  </si>
  <si>
    <t>CIP2000</t>
  </si>
  <si>
    <t>CIP2002</t>
  </si>
  <si>
    <t>CIP2003</t>
  </si>
  <si>
    <t>CIP2006</t>
  </si>
  <si>
    <t>CIP2010</t>
  </si>
  <si>
    <t>CIP2011</t>
  </si>
  <si>
    <t>CIP2012</t>
  </si>
  <si>
    <t>CIP2013</t>
  </si>
  <si>
    <t>CIP2017</t>
  </si>
  <si>
    <t>CIP2018</t>
  </si>
  <si>
    <t>CIP2019</t>
  </si>
  <si>
    <t>CIP2021</t>
  </si>
  <si>
    <t>CIP2022</t>
  </si>
  <si>
    <t>CIP2041</t>
  </si>
  <si>
    <t>CIP2043</t>
  </si>
  <si>
    <t>CIP2044</t>
  </si>
  <si>
    <t>CIP2045</t>
  </si>
  <si>
    <t>CIP2046</t>
  </si>
  <si>
    <t>CIP2048</t>
  </si>
  <si>
    <t>CIP2049</t>
  </si>
  <si>
    <t>CIP2050</t>
  </si>
  <si>
    <t>CIP2051</t>
  </si>
  <si>
    <t>CIP2052</t>
  </si>
  <si>
    <t>CIP2053</t>
  </si>
  <si>
    <t>CIP2057</t>
  </si>
  <si>
    <t>CIP2058</t>
  </si>
  <si>
    <t>CIP2060</t>
  </si>
  <si>
    <t>CIP2061</t>
  </si>
  <si>
    <t>CIP2062</t>
  </si>
  <si>
    <t>CIP2068</t>
  </si>
  <si>
    <t>CIP2072</t>
  </si>
  <si>
    <t>CIP2076</t>
  </si>
  <si>
    <t>CIP2079</t>
  </si>
  <si>
    <t>CIP2080</t>
  </si>
  <si>
    <t>CIP2082</t>
  </si>
  <si>
    <t>CIP2083</t>
  </si>
  <si>
    <t>CIP2084</t>
  </si>
  <si>
    <t>CIP2085</t>
  </si>
  <si>
    <t>CIP2086</t>
  </si>
  <si>
    <t>CIP2089</t>
  </si>
  <si>
    <t>CIP2091</t>
  </si>
  <si>
    <t>CIP2092</t>
  </si>
  <si>
    <t>CIP2095</t>
  </si>
  <si>
    <t>CIP2097</t>
  </si>
  <si>
    <t>CIP2101</t>
  </si>
  <si>
    <t>CIP2102</t>
  </si>
  <si>
    <t>CIP2103</t>
  </si>
  <si>
    <t>CIP2104</t>
  </si>
  <si>
    <t>CIP2105</t>
  </si>
  <si>
    <t>CIP2106</t>
  </si>
  <si>
    <t>CIP2107</t>
  </si>
  <si>
    <t>CIP2109</t>
  </si>
  <si>
    <t>CIP2113</t>
  </si>
  <si>
    <t>CIP2115</t>
  </si>
  <si>
    <t>CIP2124</t>
  </si>
  <si>
    <t>CIP2125</t>
  </si>
  <si>
    <t>CIP2126</t>
  </si>
  <si>
    <t>CIP2131</t>
  </si>
  <si>
    <t>CIP2132</t>
  </si>
  <si>
    <t>CIP2138</t>
  </si>
  <si>
    <t>CIP2139</t>
  </si>
  <si>
    <t>CIP2141</t>
  </si>
  <si>
    <t>CIP2142</t>
  </si>
  <si>
    <t>CIP2146</t>
  </si>
  <si>
    <t>CIP2149</t>
  </si>
  <si>
    <t>CIP2150</t>
  </si>
  <si>
    <t>CIP2151</t>
  </si>
  <si>
    <t>CIP2153</t>
  </si>
  <si>
    <t>CIP2157</t>
  </si>
  <si>
    <t>CIP2159</t>
  </si>
  <si>
    <t>CIP2160</t>
  </si>
  <si>
    <t>CIP2161</t>
  </si>
  <si>
    <t>CIP2169</t>
  </si>
  <si>
    <t>CIP2172</t>
  </si>
  <si>
    <t>CIP2173</t>
  </si>
  <si>
    <t>CIP2174</t>
  </si>
  <si>
    <t>CIP2175</t>
  </si>
  <si>
    <t>CIP2177</t>
  </si>
  <si>
    <t>CIP2178</t>
  </si>
  <si>
    <t>CIP2179</t>
  </si>
  <si>
    <t>CIP2181</t>
  </si>
  <si>
    <t>CIP2182</t>
  </si>
  <si>
    <t>CIP2186</t>
  </si>
  <si>
    <t>CIP2187</t>
  </si>
  <si>
    <t>CIP2190</t>
  </si>
  <si>
    <t>CIP2191</t>
  </si>
  <si>
    <t>CIP2196</t>
  </si>
  <si>
    <t>CIP2201</t>
  </si>
  <si>
    <t>CIP2202</t>
  </si>
  <si>
    <t>CIP2210</t>
  </si>
  <si>
    <t>CIP2211</t>
  </si>
  <si>
    <t>CIP2213</t>
  </si>
  <si>
    <t>CIP2219</t>
  </si>
  <si>
    <t>CIP2223</t>
  </si>
  <si>
    <t>CIP2224</t>
  </si>
  <si>
    <t>CIP2227</t>
  </si>
  <si>
    <t>CIP2228</t>
  </si>
  <si>
    <t>CIP2229</t>
  </si>
  <si>
    <t>CIP2239</t>
  </si>
  <si>
    <t>CIP2242</t>
  </si>
  <si>
    <t>CIP2243</t>
  </si>
  <si>
    <t>CIP2244</t>
  </si>
  <si>
    <t>CIP2245</t>
  </si>
  <si>
    <t>CIP2253</t>
  </si>
  <si>
    <t>CIP2254</t>
  </si>
  <si>
    <t>CIP2255</t>
  </si>
  <si>
    <t>CIP2257</t>
  </si>
  <si>
    <t>CIP2258</t>
  </si>
  <si>
    <t>CIP2260</t>
  </si>
  <si>
    <t>CIP2262</t>
  </si>
  <si>
    <t>CIP2266</t>
  </si>
  <si>
    <t>CIP2268</t>
  </si>
  <si>
    <t>CIP2269</t>
  </si>
  <si>
    <t>CIP2270</t>
  </si>
  <si>
    <t>CIP2274</t>
  </si>
  <si>
    <t>CIP2275</t>
  </si>
  <si>
    <t>CIP2276</t>
  </si>
  <si>
    <t>CIP2277</t>
  </si>
  <si>
    <t>CIP2278</t>
  </si>
  <si>
    <t>CIP2279</t>
  </si>
  <si>
    <t>CIP2283</t>
  </si>
  <si>
    <t>CIP2285</t>
  </si>
  <si>
    <t>CIP2286</t>
  </si>
  <si>
    <t>CIP2288</t>
  </si>
  <si>
    <t>CIP2289</t>
  </si>
  <si>
    <t>CIP2290</t>
  </si>
  <si>
    <t>CIP2293</t>
  </si>
  <si>
    <t>CIP2296</t>
  </si>
  <si>
    <t>CIP2306</t>
  </si>
  <si>
    <t>CIP2307</t>
  </si>
  <si>
    <t>CIP2310</t>
  </si>
  <si>
    <t>CIP2314</t>
  </si>
  <si>
    <t>CIP2315</t>
  </si>
  <si>
    <t>CIP2317</t>
  </si>
  <si>
    <t>CIP2321</t>
  </si>
  <si>
    <t>CIP2326</t>
  </si>
  <si>
    <t>CIP2329</t>
  </si>
  <si>
    <t>CIP2332</t>
  </si>
  <si>
    <t>CIP2333</t>
  </si>
  <si>
    <t>CIP2336</t>
  </si>
  <si>
    <t>CIP2338</t>
  </si>
  <si>
    <t>CIP2344</t>
  </si>
  <si>
    <t>CIP2349</t>
  </si>
  <si>
    <t>CIP2351</t>
  </si>
  <si>
    <t>CIP2358</t>
  </si>
  <si>
    <t>CIP2359</t>
  </si>
  <si>
    <t>CIP2361</t>
  </si>
  <si>
    <t>CIP2362</t>
  </si>
  <si>
    <t>CIP2368</t>
  </si>
  <si>
    <t>CIP2372</t>
  </si>
  <si>
    <t>CIP2373</t>
  </si>
  <si>
    <t>CIP2375</t>
  </si>
  <si>
    <t>CIP2377</t>
  </si>
  <si>
    <t>CIP2511</t>
  </si>
  <si>
    <t>CIP2618</t>
  </si>
  <si>
    <t>CIP2622</t>
  </si>
  <si>
    <t>CIP2623</t>
  </si>
  <si>
    <t>CIP2624</t>
  </si>
  <si>
    <t>CIP2625</t>
  </si>
  <si>
    <t>CIP2626</t>
  </si>
  <si>
    <t>CIP2631</t>
  </si>
  <si>
    <t>CIP3002</t>
  </si>
  <si>
    <t>CIP3007</t>
  </si>
  <si>
    <t>CIP3009</t>
  </si>
  <si>
    <t>CIP3015</t>
  </si>
  <si>
    <t>CIP3016</t>
  </si>
  <si>
    <t>CIP3017</t>
  </si>
  <si>
    <t>CIP3018</t>
  </si>
  <si>
    <t>CIP3019</t>
  </si>
  <si>
    <t>CIP3022</t>
  </si>
  <si>
    <t>CIP3024</t>
  </si>
  <si>
    <t>CIP3026</t>
  </si>
  <si>
    <t>CIP3027</t>
  </si>
  <si>
    <t>CIP3030</t>
  </si>
  <si>
    <t>CIP3032</t>
  </si>
  <si>
    <t>CIP3033</t>
  </si>
  <si>
    <t>CIP3034</t>
  </si>
  <si>
    <t>CIP3035</t>
  </si>
  <si>
    <t>CIP3036</t>
  </si>
  <si>
    <t>CIP3037</t>
  </si>
  <si>
    <t>CIP3038</t>
  </si>
  <si>
    <t>CIP3039</t>
  </si>
  <si>
    <t>CIP3040</t>
  </si>
  <si>
    <t>CIP3041</t>
  </si>
  <si>
    <t>CIP3042</t>
  </si>
  <si>
    <t>CIP3046</t>
  </si>
  <si>
    <t>CIP3048</t>
  </si>
  <si>
    <t>CIP3050</t>
  </si>
  <si>
    <t>CIP3055</t>
  </si>
  <si>
    <t>CIP3056</t>
  </si>
  <si>
    <t>CIP3060</t>
  </si>
  <si>
    <t>CIP3061</t>
  </si>
  <si>
    <t>CIP3062</t>
  </si>
  <si>
    <t>CIP3065</t>
  </si>
  <si>
    <t>CIP3069</t>
  </si>
  <si>
    <t>CIP3070</t>
  </si>
  <si>
    <t>CIP3071</t>
  </si>
  <si>
    <t>CIP3073</t>
  </si>
  <si>
    <t>CIP3074</t>
  </si>
  <si>
    <t>CIP3075</t>
  </si>
  <si>
    <t>CIP3076</t>
  </si>
  <si>
    <t>CIP3077</t>
  </si>
  <si>
    <t>CIP3079</t>
  </si>
  <si>
    <t>CIP3080</t>
  </si>
  <si>
    <t>CIP3082</t>
  </si>
  <si>
    <t>CIP3083</t>
  </si>
  <si>
    <t>CIP3087</t>
  </si>
  <si>
    <t>CIP3088</t>
  </si>
  <si>
    <t>CIP3090</t>
  </si>
  <si>
    <t>CIP3093</t>
  </si>
  <si>
    <t>CIP3094</t>
  </si>
  <si>
    <t>CIP3098</t>
  </si>
  <si>
    <t>CIP3099</t>
  </si>
  <si>
    <t>CIP3100</t>
  </si>
  <si>
    <t>CIP3101</t>
  </si>
  <si>
    <t>CIP3105</t>
  </si>
  <si>
    <t>CIP3106</t>
  </si>
  <si>
    <t>CIP3107</t>
  </si>
  <si>
    <t>CIP3110</t>
  </si>
  <si>
    <t>CIP3151</t>
  </si>
  <si>
    <t>CIP3156</t>
  </si>
  <si>
    <t>CIP3157</t>
  </si>
  <si>
    <t>CIP3161</t>
  </si>
  <si>
    <t>CIP3162</t>
  </si>
  <si>
    <t>CIP3163</t>
  </si>
  <si>
    <t>CIP3164</t>
  </si>
  <si>
    <t>CIP3306</t>
  </si>
  <si>
    <t>CIP3312</t>
  </si>
  <si>
    <t>CIP3315</t>
  </si>
  <si>
    <t>CIP3316</t>
  </si>
  <si>
    <t>CIP3317</t>
  </si>
  <si>
    <t>CIP3319</t>
  </si>
  <si>
    <t>CIP3321</t>
  </si>
  <si>
    <t>CIP3324</t>
  </si>
  <si>
    <t>CIP3325</t>
  </si>
  <si>
    <t>CIP3326</t>
  </si>
  <si>
    <t>CIP3330</t>
  </si>
  <si>
    <t>CIP3331</t>
  </si>
  <si>
    <t>CIP3337</t>
  </si>
  <si>
    <t>CIP3342</t>
  </si>
  <si>
    <t>CIP3502</t>
  </si>
  <si>
    <t>CIP3523</t>
  </si>
  <si>
    <t>CIP3538</t>
  </si>
  <si>
    <t>CIP3540</t>
  </si>
  <si>
    <t>CIP3549</t>
  </si>
  <si>
    <t>CIP3551</t>
  </si>
  <si>
    <t>CIS4019</t>
  </si>
  <si>
    <t>CIS4057</t>
  </si>
  <si>
    <t>CIS4074</t>
  </si>
  <si>
    <t>CIS4089</t>
  </si>
  <si>
    <t>CIS4173</t>
  </si>
  <si>
    <t>CIS4192</t>
  </si>
  <si>
    <t>CIS4195</t>
  </si>
  <si>
    <t>CIS4505</t>
  </si>
  <si>
    <t>CIS4509</t>
  </si>
  <si>
    <t>CIS4510</t>
  </si>
  <si>
    <t>CIP5200</t>
  </si>
  <si>
    <t>CIP5202</t>
  </si>
  <si>
    <t>CIP5204</t>
  </si>
  <si>
    <t>CIP5207</t>
  </si>
  <si>
    <t>CIP5208</t>
  </si>
  <si>
    <t>CIP5211</t>
  </si>
  <si>
    <t>CIS5404</t>
  </si>
  <si>
    <t>CIS5411</t>
  </si>
  <si>
    <t>CIX7000</t>
  </si>
  <si>
    <t>CIX7005</t>
  </si>
  <si>
    <t>CIX7009</t>
  </si>
  <si>
    <t>CIX7018</t>
  </si>
  <si>
    <t>I08a</t>
  </si>
  <si>
    <t>I08b</t>
  </si>
  <si>
    <t>OB01</t>
  </si>
  <si>
    <t>Opening revenue balance</t>
  </si>
  <si>
    <t>Opening community-focused revenue balance</t>
  </si>
  <si>
    <t>Opening capital balance</t>
  </si>
  <si>
    <t>I18c</t>
  </si>
  <si>
    <t>I18d</t>
  </si>
  <si>
    <t>Income from other additional grants</t>
  </si>
  <si>
    <t>Income from any grants in relation to COVID-19 catch-up activity</t>
  </si>
  <si>
    <t>Community-focused School Funding and/or Grants</t>
  </si>
  <si>
    <t>Community-focused School Facilities Income</t>
  </si>
  <si>
    <t>Pupil-focused Extended School Funding and/or Grants</t>
  </si>
  <si>
    <t>Other Grants and Payments received</t>
  </si>
  <si>
    <t>Income from letting premises</t>
  </si>
  <si>
    <t xml:space="preserve">Other Income from facilities and services </t>
  </si>
  <si>
    <t>Bought in Professional Services - Other (except PFI)</t>
  </si>
  <si>
    <t>Community-focused School Staffing Costs</t>
  </si>
  <si>
    <t>Community-focused School Costs</t>
  </si>
  <si>
    <t>Acquisition of Land and Existing Buildings</t>
  </si>
  <si>
    <t>Community-Focused School Revenue Balances</t>
  </si>
  <si>
    <t>Committed Revenue Balances</t>
  </si>
  <si>
    <t>Uncommitted Revenue Balances</t>
  </si>
  <si>
    <t>B07</t>
  </si>
  <si>
    <t>Identification of Capital Loans to the School</t>
  </si>
  <si>
    <t>DfE No:</t>
  </si>
  <si>
    <t>Nursery Schools</t>
  </si>
  <si>
    <t>Primary Schools</t>
  </si>
  <si>
    <t>Secondary Schools</t>
  </si>
  <si>
    <t>Special Schools</t>
  </si>
  <si>
    <t>From Generator spreadsheet</t>
  </si>
  <si>
    <t>Converted 01/06/24</t>
  </si>
  <si>
    <t>Converted 01/09/24</t>
  </si>
  <si>
    <t>Converted 01/12/24</t>
  </si>
  <si>
    <t>Converted 01/11/24</t>
  </si>
  <si>
    <t>Converted 01/07/24</t>
  </si>
  <si>
    <t>Converted 01/10/24</t>
  </si>
  <si>
    <t>E20A</t>
  </si>
  <si>
    <t>E20B</t>
  </si>
  <si>
    <t>E20C</t>
  </si>
  <si>
    <t>E20D</t>
  </si>
  <si>
    <t>E20E</t>
  </si>
  <si>
    <t>E20F</t>
  </si>
  <si>
    <t>E20G</t>
  </si>
  <si>
    <t>CE04A</t>
  </si>
  <si>
    <t>CE04B</t>
  </si>
  <si>
    <t>CE04C</t>
  </si>
  <si>
    <t>CE04D</t>
  </si>
  <si>
    <t>CE04E</t>
  </si>
  <si>
    <t>Cost Centre:</t>
  </si>
  <si>
    <t>ICT: Connectivity</t>
  </si>
  <si>
    <t>ICT: Onsite Servers</t>
  </si>
  <si>
    <t>ICT: IT learning resources</t>
  </si>
  <si>
    <t>ICT: Administration software systems</t>
  </si>
  <si>
    <t>ICT: Laptops, desktops and tablets</t>
  </si>
  <si>
    <t>ICT: Other hardware</t>
  </si>
  <si>
    <t>ICT: IT support</t>
  </si>
  <si>
    <t>Consistent Financial Report (CFR) for Financial Year Ended 31 March 2026</t>
  </si>
  <si>
    <t>To view your school's report, please enter your 4 digit DFE number in the yellow box (cell B5)</t>
  </si>
  <si>
    <t xml:space="preserve">Public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</si>
</sst>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 ;\-#,##0\ 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70C0"/>
      <name val="Calibri"/>
      <family val="2"/>
      <scheme val="minor"/>
    </font>
    <font>
      <b/>
      <sz val="12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3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3" applyNumberFormat="0" applyAlignment="0" applyProtection="0"/>
    <xf numFmtId="0" fontId="19" fillId="8" borderId="14" applyNumberFormat="0" applyAlignment="0" applyProtection="0"/>
    <xf numFmtId="0" fontId="20" fillId="8" borderId="13" applyNumberFormat="0" applyAlignment="0" applyProtection="0"/>
    <xf numFmtId="0" fontId="21" fillId="0" borderId="15" applyNumberFormat="0" applyFill="0" applyAlignment="0" applyProtection="0"/>
    <xf numFmtId="0" fontId="22" fillId="9" borderId="16" applyNumberFormat="0" applyAlignment="0" applyProtection="0"/>
    <xf numFmtId="0" fontId="23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6" fillId="34" borderId="0" applyNumberFormat="0" applyBorder="0" applyAlignment="0" applyProtection="0"/>
    <xf numFmtId="0" fontId="1" fillId="0" borderId="0"/>
    <xf numFmtId="0" fontId="10" fillId="0" borderId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10" borderId="17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0" borderId="17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10" borderId="17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7" fillId="0" borderId="0"/>
    <xf numFmtId="0" fontId="1" fillId="0" borderId="0"/>
    <xf numFmtId="43" fontId="10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5" fillId="0" borderId="0" xfId="0" applyFont="1"/>
    <xf numFmtId="4" fontId="5" fillId="0" borderId="0" xfId="0" applyNumberFormat="1" applyFont="1"/>
    <xf numFmtId="0" fontId="4" fillId="2" borderId="1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1" fillId="0" borderId="0" xfId="2"/>
    <xf numFmtId="0" fontId="8" fillId="0" borderId="0" xfId="2" quotePrefix="1" applyFont="1" applyAlignment="1">
      <alignment horizontal="right"/>
    </xf>
    <xf numFmtId="0" fontId="1" fillId="0" borderId="0" xfId="2" applyAlignment="1">
      <alignment horizontal="center"/>
    </xf>
    <xf numFmtId="0" fontId="1" fillId="0" borderId="0" xfId="2" quotePrefix="1" applyAlignment="1">
      <alignment horizontal="left"/>
    </xf>
    <xf numFmtId="0" fontId="1" fillId="0" borderId="0" xfId="2" applyAlignment="1">
      <alignment horizontal="left"/>
    </xf>
    <xf numFmtId="0" fontId="2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0" xfId="2" quotePrefix="1" applyFont="1" applyAlignment="1">
      <alignment horizontal="left"/>
    </xf>
    <xf numFmtId="3" fontId="1" fillId="0" borderId="0" xfId="2" quotePrefix="1" applyNumberFormat="1" applyAlignment="1">
      <alignment horizontal="right"/>
    </xf>
    <xf numFmtId="3" fontId="5" fillId="0" borderId="0" xfId="0" applyNumberFormat="1" applyFont="1"/>
    <xf numFmtId="3" fontId="9" fillId="0" borderId="0" xfId="0" applyNumberFormat="1" applyFont="1"/>
    <xf numFmtId="3" fontId="3" fillId="0" borderId="0" xfId="0" applyNumberFormat="1" applyFont="1"/>
    <xf numFmtId="4" fontId="0" fillId="0" borderId="0" xfId="0" applyNumberFormat="1"/>
    <xf numFmtId="0" fontId="5" fillId="3" borderId="19" xfId="0" applyFont="1" applyFill="1" applyBorder="1" applyAlignment="1">
      <alignment horizontal="center"/>
    </xf>
    <xf numFmtId="164" fontId="5" fillId="0" borderId="0" xfId="102" applyNumberFormat="1" applyFont="1"/>
    <xf numFmtId="164" fontId="3" fillId="0" borderId="0" xfId="102" applyNumberFormat="1" applyFont="1"/>
    <xf numFmtId="0" fontId="8" fillId="0" borderId="0" xfId="2" applyFont="1"/>
    <xf numFmtId="0" fontId="5" fillId="35" borderId="0" xfId="0" applyFont="1" applyFill="1"/>
    <xf numFmtId="0" fontId="5" fillId="36" borderId="0" xfId="0" applyFont="1" applyFill="1"/>
    <xf numFmtId="0" fontId="5" fillId="37" borderId="0" xfId="0" applyFont="1" applyFill="1"/>
    <xf numFmtId="0" fontId="5" fillId="38" borderId="0" xfId="0" applyFont="1" applyFill="1"/>
    <xf numFmtId="0" fontId="28" fillId="0" borderId="0" xfId="2" applyFont="1" applyAlignment="1">
      <alignment horizontal="left"/>
    </xf>
    <xf numFmtId="0" fontId="8" fillId="0" borderId="0" xfId="2" quotePrefix="1" applyFont="1" applyAlignment="1">
      <alignment horizontal="center"/>
    </xf>
    <xf numFmtId="0" fontId="8" fillId="0" borderId="0" xfId="2" applyFont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9" fillId="0" borderId="0" xfId="2" quotePrefix="1" applyFont="1" applyAlignment="1">
      <alignment horizontal="centerContinuous"/>
    </xf>
    <xf numFmtId="0" fontId="5" fillId="0" borderId="0" xfId="0" applyFont="1" applyAlignment="1">
      <alignment horizontal="center"/>
    </xf>
    <xf numFmtId="164" fontId="5" fillId="0" borderId="0" xfId="102" applyNumberFormat="1" applyFont="1" applyFill="1"/>
    <xf numFmtId="0" fontId="8" fillId="0" borderId="0" xfId="2" quotePrefix="1" applyFont="1" applyAlignment="1">
      <alignment horizontal="left"/>
    </xf>
    <xf numFmtId="0" fontId="7" fillId="0" borderId="0" xfId="2" applyFont="1" applyAlignment="1">
      <alignment horizontal="left"/>
    </xf>
    <xf numFmtId="0" fontId="5" fillId="39" borderId="0" xfId="0" applyFont="1" applyFill="1"/>
    <xf numFmtId="0" fontId="8" fillId="35" borderId="0" xfId="2" applyFont="1" applyFill="1" applyAlignment="1">
      <alignment horizontal="centerContinuous"/>
    </xf>
    <xf numFmtId="0" fontId="5" fillId="35" borderId="0" xfId="0" applyFont="1" applyFill="1" applyAlignment="1">
      <alignment horizontal="centerContinuous"/>
    </xf>
    <xf numFmtId="0" fontId="8" fillId="0" borderId="0" xfId="2" applyFont="1" applyAlignment="1">
      <alignment horizontal="left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Continuous"/>
    </xf>
    <xf numFmtId="17" fontId="5" fillId="0" borderId="0" xfId="102" applyNumberFormat="1" applyFont="1"/>
  </cellXfs>
  <cellStyles count="103">
    <cellStyle name="%" xfId="2" xr:uid="{00000000-0005-0000-0000-000000000000}"/>
    <cellStyle name="% 2" xfId="47" xr:uid="{00000000-0005-0000-0000-000001000000}"/>
    <cellStyle name="% 2 2" xfId="95" xr:uid="{00000000-0005-0000-0000-000002000000}"/>
    <cellStyle name="% 3" xfId="94" xr:uid="{00000000-0005-0000-0000-000003000000}"/>
    <cellStyle name="20% - Accent1" xfId="21" builtinId="30" customBuiltin="1"/>
    <cellStyle name="20% - Accent1 2" xfId="50" xr:uid="{00000000-0005-0000-0000-000005000000}"/>
    <cellStyle name="20% - Accent1 3" xfId="63" xr:uid="{00000000-0005-0000-0000-000006000000}"/>
    <cellStyle name="20% - Accent1 4" xfId="76" xr:uid="{00000000-0005-0000-0000-000007000000}"/>
    <cellStyle name="20% - Accent2" xfId="25" builtinId="34" customBuiltin="1"/>
    <cellStyle name="20% - Accent2 2" xfId="52" xr:uid="{00000000-0005-0000-0000-000009000000}"/>
    <cellStyle name="20% - Accent2 3" xfId="65" xr:uid="{00000000-0005-0000-0000-00000A000000}"/>
    <cellStyle name="20% - Accent2 4" xfId="78" xr:uid="{00000000-0005-0000-0000-00000B000000}"/>
    <cellStyle name="20% - Accent3" xfId="29" builtinId="38" customBuiltin="1"/>
    <cellStyle name="20% - Accent3 2" xfId="54" xr:uid="{00000000-0005-0000-0000-00000D000000}"/>
    <cellStyle name="20% - Accent3 3" xfId="67" xr:uid="{00000000-0005-0000-0000-00000E000000}"/>
    <cellStyle name="20% - Accent3 4" xfId="80" xr:uid="{00000000-0005-0000-0000-00000F000000}"/>
    <cellStyle name="20% - Accent4" xfId="33" builtinId="42" customBuiltin="1"/>
    <cellStyle name="20% - Accent4 2" xfId="56" xr:uid="{00000000-0005-0000-0000-000011000000}"/>
    <cellStyle name="20% - Accent4 3" xfId="69" xr:uid="{00000000-0005-0000-0000-000012000000}"/>
    <cellStyle name="20% - Accent4 4" xfId="82" xr:uid="{00000000-0005-0000-0000-000013000000}"/>
    <cellStyle name="20% - Accent5" xfId="37" builtinId="46" customBuiltin="1"/>
    <cellStyle name="20% - Accent5 2" xfId="58" xr:uid="{00000000-0005-0000-0000-000015000000}"/>
    <cellStyle name="20% - Accent5 3" xfId="71" xr:uid="{00000000-0005-0000-0000-000016000000}"/>
    <cellStyle name="20% - Accent5 4" xfId="84" xr:uid="{00000000-0005-0000-0000-000017000000}"/>
    <cellStyle name="20% - Accent6" xfId="41" builtinId="50" customBuiltin="1"/>
    <cellStyle name="20% - Accent6 2" xfId="60" xr:uid="{00000000-0005-0000-0000-000019000000}"/>
    <cellStyle name="20% - Accent6 3" xfId="73" xr:uid="{00000000-0005-0000-0000-00001A000000}"/>
    <cellStyle name="20% - Accent6 4" xfId="86" xr:uid="{00000000-0005-0000-0000-00001B000000}"/>
    <cellStyle name="40% - Accent1" xfId="22" builtinId="31" customBuiltin="1"/>
    <cellStyle name="40% - Accent1 2" xfId="51" xr:uid="{00000000-0005-0000-0000-00001D000000}"/>
    <cellStyle name="40% - Accent1 3" xfId="64" xr:uid="{00000000-0005-0000-0000-00001E000000}"/>
    <cellStyle name="40% - Accent1 4" xfId="77" xr:uid="{00000000-0005-0000-0000-00001F000000}"/>
    <cellStyle name="40% - Accent2" xfId="26" builtinId="35" customBuiltin="1"/>
    <cellStyle name="40% - Accent2 2" xfId="53" xr:uid="{00000000-0005-0000-0000-000021000000}"/>
    <cellStyle name="40% - Accent2 3" xfId="66" xr:uid="{00000000-0005-0000-0000-000022000000}"/>
    <cellStyle name="40% - Accent2 4" xfId="79" xr:uid="{00000000-0005-0000-0000-000023000000}"/>
    <cellStyle name="40% - Accent3" xfId="30" builtinId="39" customBuiltin="1"/>
    <cellStyle name="40% - Accent3 2" xfId="55" xr:uid="{00000000-0005-0000-0000-000025000000}"/>
    <cellStyle name="40% - Accent3 3" xfId="68" xr:uid="{00000000-0005-0000-0000-000026000000}"/>
    <cellStyle name="40% - Accent3 4" xfId="81" xr:uid="{00000000-0005-0000-0000-000027000000}"/>
    <cellStyle name="40% - Accent4" xfId="34" builtinId="43" customBuiltin="1"/>
    <cellStyle name="40% - Accent4 2" xfId="57" xr:uid="{00000000-0005-0000-0000-000029000000}"/>
    <cellStyle name="40% - Accent4 3" xfId="70" xr:uid="{00000000-0005-0000-0000-00002A000000}"/>
    <cellStyle name="40% - Accent4 4" xfId="83" xr:uid="{00000000-0005-0000-0000-00002B000000}"/>
    <cellStyle name="40% - Accent5" xfId="38" builtinId="47" customBuiltin="1"/>
    <cellStyle name="40% - Accent5 2" xfId="59" xr:uid="{00000000-0005-0000-0000-00002D000000}"/>
    <cellStyle name="40% - Accent5 3" xfId="72" xr:uid="{00000000-0005-0000-0000-00002E000000}"/>
    <cellStyle name="40% - Accent5 4" xfId="85" xr:uid="{00000000-0005-0000-0000-00002F000000}"/>
    <cellStyle name="40% - Accent6" xfId="42" builtinId="51" customBuiltin="1"/>
    <cellStyle name="40% - Accent6 2" xfId="61" xr:uid="{00000000-0005-0000-0000-000031000000}"/>
    <cellStyle name="40% - Accent6 3" xfId="74" xr:uid="{00000000-0005-0000-0000-000032000000}"/>
    <cellStyle name="40% - Accent6 4" xfId="87" xr:uid="{00000000-0005-0000-0000-000033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02" builtinId="3"/>
    <cellStyle name="Comma 2" xfId="46" xr:uid="{00000000-0005-0000-0000-000043000000}"/>
    <cellStyle name="Comma 2 2" xfId="96" xr:uid="{00000000-0005-0000-0000-000044000000}"/>
    <cellStyle name="Comma 3" xfId="48" xr:uid="{00000000-0005-0000-0000-000045000000}"/>
    <cellStyle name="Comma 3 2" xfId="89" xr:uid="{00000000-0005-0000-0000-000046000000}"/>
    <cellStyle name="Comma 4" xfId="92" xr:uid="{00000000-0005-0000-0000-000047000000}"/>
    <cellStyle name="Currency 2" xfId="97" xr:uid="{00000000-0005-0000-0000-000048000000}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5" xr:uid="{00000000-0005-0000-0000-000053000000}"/>
    <cellStyle name="Normal 2 2" xfId="90" xr:uid="{00000000-0005-0000-0000-000054000000}"/>
    <cellStyle name="Normal 3" xfId="1" xr:uid="{00000000-0005-0000-0000-000055000000}"/>
    <cellStyle name="Normal 3 2" xfId="101" xr:uid="{00000000-0005-0000-0000-000056000000}"/>
    <cellStyle name="Normal 4" xfId="44" xr:uid="{00000000-0005-0000-0000-000057000000}"/>
    <cellStyle name="Normal 4 2" xfId="88" xr:uid="{00000000-0005-0000-0000-000058000000}"/>
    <cellStyle name="Normal 5" xfId="91" xr:uid="{00000000-0005-0000-0000-000059000000}"/>
    <cellStyle name="Normal 6" xfId="100" xr:uid="{00000000-0005-0000-0000-00005A000000}"/>
    <cellStyle name="Note" xfId="17" builtinId="10" customBuiltin="1"/>
    <cellStyle name="Note 2" xfId="49" xr:uid="{00000000-0005-0000-0000-00005C000000}"/>
    <cellStyle name="Note 3" xfId="62" xr:uid="{00000000-0005-0000-0000-00005D000000}"/>
    <cellStyle name="Note 4" xfId="75" xr:uid="{00000000-0005-0000-0000-00005E000000}"/>
    <cellStyle name="Output" xfId="12" builtinId="21" customBuiltin="1"/>
    <cellStyle name="Percent 2" xfId="99" xr:uid="{00000000-0005-0000-0000-000060000000}"/>
    <cellStyle name="Percent 2 2" xfId="98" xr:uid="{00000000-0005-0000-0000-000061000000}"/>
    <cellStyle name="Percent 3" xfId="93" xr:uid="{00000000-0005-0000-0000-000062000000}"/>
    <cellStyle name="Title" xfId="3" builtinId="15" customBuiltin="1"/>
    <cellStyle name="Total" xfId="19" builtinId="25" customBuiltin="1"/>
    <cellStyle name="Warning Text" xfId="16" builtinId="11" customBuiltin="1"/>
  </cellStyles>
  <dxfs count="1">
    <dxf>
      <fill>
        <patternFill>
          <bgColor indexed="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showGridLines="0" tabSelected="1" zoomScaleNormal="100" workbookViewId="0">
      <selection activeCell="I7" sqref="I7"/>
    </sheetView>
  </sheetViews>
  <sheetFormatPr defaultColWidth="9.109375" defaultRowHeight="12.55" x14ac:dyDescent="0.2"/>
  <cols>
    <col min="1" max="1" width="10.44140625" style="2" customWidth="1"/>
    <col min="2" max="2" width="24" style="2" customWidth="1"/>
    <col min="3" max="3" width="34.5546875" style="2" customWidth="1"/>
    <col min="4" max="4" width="11.44140625" style="2" bestFit="1" customWidth="1"/>
    <col min="5" max="5" width="12.6640625" style="2" bestFit="1" customWidth="1"/>
    <col min="6" max="6" width="15.88671875" style="2" bestFit="1" customWidth="1"/>
    <col min="7" max="7" width="11.33203125" style="2" customWidth="1"/>
    <col min="8" max="8" width="15" style="22" bestFit="1" customWidth="1"/>
    <col min="9" max="9" width="10.109375" style="2" bestFit="1" customWidth="1"/>
    <col min="10" max="16384" width="9.109375" style="2"/>
  </cols>
  <sheetData>
    <row r="1" spans="1:9" ht="13.15" x14ac:dyDescent="0.25">
      <c r="A1" s="43" t="s">
        <v>742</v>
      </c>
      <c r="B1" s="44"/>
      <c r="C1" s="44"/>
      <c r="D1" s="44"/>
      <c r="E1" s="44"/>
      <c r="F1" s="44"/>
      <c r="G1" s="2" t="s">
        <v>743</v>
      </c>
      <c r="H1" s="59">
        <v>46204</v>
      </c>
    </row>
    <row r="2" spans="1:9" ht="27.1" customHeight="1" x14ac:dyDescent="0.25">
      <c r="A2" s="37" t="s">
        <v>741</v>
      </c>
      <c r="B2" s="37"/>
      <c r="C2" s="37"/>
      <c r="D2" s="37"/>
      <c r="E2" s="37"/>
      <c r="F2" s="37"/>
    </row>
    <row r="4" spans="1:9" ht="13.15" thickBot="1" x14ac:dyDescent="0.25">
      <c r="A4" s="6" t="s">
        <v>83</v>
      </c>
      <c r="B4" s="2" t="str">
        <f>VLOOKUP($B$5,data,3,FALSE)</f>
        <v>All Derbyshire Schools</v>
      </c>
      <c r="D4" s="6" t="s">
        <v>733</v>
      </c>
      <c r="E4" s="2">
        <f>VLOOKUP(B5,'CFR data'!A:B,2,FALSE)</f>
        <v>0</v>
      </c>
    </row>
    <row r="5" spans="1:9" ht="13.15" thickBot="1" x14ac:dyDescent="0.25">
      <c r="A5" s="6" t="s">
        <v>709</v>
      </c>
      <c r="B5" s="21" t="s">
        <v>81</v>
      </c>
    </row>
    <row r="6" spans="1:9" x14ac:dyDescent="0.2">
      <c r="A6" s="6"/>
      <c r="B6" s="38"/>
      <c r="H6" s="39"/>
    </row>
    <row r="7" spans="1:9" ht="13.15" x14ac:dyDescent="0.25">
      <c r="A7" s="30" t="s">
        <v>87</v>
      </c>
      <c r="B7" s="24"/>
    </row>
    <row r="8" spans="1:9" ht="13.15" x14ac:dyDescent="0.25">
      <c r="A8" s="31" t="s">
        <v>88</v>
      </c>
      <c r="B8" s="40" t="s">
        <v>89</v>
      </c>
      <c r="E8" s="7" t="s">
        <v>85</v>
      </c>
    </row>
    <row r="9" spans="1:9" x14ac:dyDescent="0.2">
      <c r="A9" s="6"/>
    </row>
    <row r="10" spans="1:9" ht="13.15" x14ac:dyDescent="0.25">
      <c r="A10" s="12" t="s">
        <v>84</v>
      </c>
    </row>
    <row r="12" spans="1:9" x14ac:dyDescent="0.2">
      <c r="A12" s="38" t="s">
        <v>686</v>
      </c>
      <c r="B12" s="2" t="s">
        <v>687</v>
      </c>
      <c r="E12" s="17">
        <f>SUMIFS('CFR data'!D:D,'CFR data'!$A:$A,Report!$B$5)</f>
        <v>26904747.93</v>
      </c>
    </row>
    <row r="13" spans="1:9" x14ac:dyDescent="0.2">
      <c r="A13" s="38" t="s">
        <v>7</v>
      </c>
      <c r="B13" s="2" t="s">
        <v>688</v>
      </c>
      <c r="E13" s="17">
        <f>SUMIFS('CFR data'!E:E,'CFR data'!$A:$A,Report!$B$5)</f>
        <v>2123125.8500000006</v>
      </c>
      <c r="I13" s="17"/>
    </row>
    <row r="14" spans="1:9" x14ac:dyDescent="0.2">
      <c r="A14" s="38" t="s">
        <v>8</v>
      </c>
      <c r="B14" s="2" t="s">
        <v>689</v>
      </c>
      <c r="E14" s="17">
        <f>SUMIFS('CFR data'!F:F,'CFR data'!$A:$A,Report!$B$5)</f>
        <v>4178936.7199999997</v>
      </c>
      <c r="I14" s="17"/>
    </row>
    <row r="15" spans="1:9" x14ac:dyDescent="0.2">
      <c r="I15" s="17"/>
    </row>
    <row r="16" spans="1:9" ht="13.15" x14ac:dyDescent="0.25">
      <c r="A16" s="45" t="s">
        <v>86</v>
      </c>
      <c r="B16" s="45"/>
      <c r="C16" s="45"/>
      <c r="E16" s="16"/>
      <c r="I16" s="17"/>
    </row>
    <row r="17" spans="1:9" x14ac:dyDescent="0.2">
      <c r="A17" s="6"/>
      <c r="B17" s="6"/>
      <c r="C17" s="6"/>
      <c r="I17" s="17"/>
    </row>
    <row r="18" spans="1:9" x14ac:dyDescent="0.2">
      <c r="A18" s="8" t="s">
        <v>9</v>
      </c>
      <c r="B18" s="13" t="s">
        <v>90</v>
      </c>
      <c r="C18" s="6"/>
      <c r="E18" s="17">
        <f>SUMIFS('CFR data'!G:G,'CFR data'!$A:$A,Report!$B$5)</f>
        <v>273608911.24000007</v>
      </c>
      <c r="I18" s="17"/>
    </row>
    <row r="19" spans="1:9" x14ac:dyDescent="0.2">
      <c r="A19" s="8" t="s">
        <v>10</v>
      </c>
      <c r="B19" s="6" t="s">
        <v>91</v>
      </c>
      <c r="C19" s="6"/>
      <c r="E19" s="17">
        <f>SUMIFS('CFR data'!H:H,'CFR data'!$A:$A,Report!$B$5)</f>
        <v>4176936.08</v>
      </c>
      <c r="I19" s="17"/>
    </row>
    <row r="20" spans="1:9" x14ac:dyDescent="0.2">
      <c r="A20" s="8" t="s">
        <v>11</v>
      </c>
      <c r="B20" s="13" t="s">
        <v>92</v>
      </c>
      <c r="C20" s="6"/>
      <c r="E20" s="17">
        <f>SUMIFS('CFR data'!I:I,'CFR data'!$A:$A,Report!$B$5)</f>
        <v>31029430.669999994</v>
      </c>
      <c r="I20" s="17"/>
    </row>
    <row r="21" spans="1:9" x14ac:dyDescent="0.2">
      <c r="A21" s="8" t="s">
        <v>12</v>
      </c>
      <c r="B21" s="6" t="s">
        <v>93</v>
      </c>
      <c r="C21" s="6"/>
      <c r="E21" s="17">
        <f>SUMIFS('CFR data'!J:J,'CFR data'!$A:$A,Report!$B$5)</f>
        <v>0</v>
      </c>
      <c r="I21" s="17"/>
    </row>
    <row r="22" spans="1:9" x14ac:dyDescent="0.2">
      <c r="A22" s="8" t="s">
        <v>13</v>
      </c>
      <c r="B22" s="13" t="s">
        <v>94</v>
      </c>
      <c r="C22" s="6"/>
      <c r="E22" s="17">
        <f>SUMIFS('CFR data'!K:K,'CFR data'!$A:$A,Report!$B$5)</f>
        <v>17948236.110000003</v>
      </c>
      <c r="I22" s="17"/>
    </row>
    <row r="23" spans="1:9" x14ac:dyDescent="0.2">
      <c r="A23" s="8" t="s">
        <v>14</v>
      </c>
      <c r="B23" s="6" t="s">
        <v>95</v>
      </c>
      <c r="C23" s="6"/>
      <c r="E23" s="17">
        <f>SUMIFS('CFR data'!L:L,'CFR data'!$A:$A,Report!$B$5)</f>
        <v>17827056.860000003</v>
      </c>
      <c r="I23" s="17"/>
    </row>
    <row r="24" spans="1:9" x14ac:dyDescent="0.2">
      <c r="A24" s="8" t="s">
        <v>15</v>
      </c>
      <c r="B24" s="6" t="s">
        <v>697</v>
      </c>
      <c r="C24" s="6"/>
      <c r="E24" s="17">
        <f>SUMIFS('CFR data'!M:M,'CFR data'!$A:$A,Report!$B$5)</f>
        <v>202238.99</v>
      </c>
      <c r="I24" s="17"/>
    </row>
    <row r="25" spans="1:9" x14ac:dyDescent="0.2">
      <c r="A25" s="8" t="s">
        <v>684</v>
      </c>
      <c r="B25" s="6" t="s">
        <v>698</v>
      </c>
      <c r="C25" s="6"/>
      <c r="E25" s="17">
        <f>SUMIFS('CFR data'!N:N,'CFR data'!$A:$A,Report!$B$5)</f>
        <v>642605.37</v>
      </c>
      <c r="I25" s="17"/>
    </row>
    <row r="26" spans="1:9" x14ac:dyDescent="0.2">
      <c r="A26" s="8" t="s">
        <v>685</v>
      </c>
      <c r="B26" s="6" t="s">
        <v>699</v>
      </c>
      <c r="C26" s="6"/>
      <c r="E26" s="17">
        <f>SUMIFS('CFR data'!O:O,'CFR data'!$A:$A,Report!$B$5)</f>
        <v>7462715.2599999998</v>
      </c>
      <c r="I26" s="17"/>
    </row>
    <row r="27" spans="1:9" x14ac:dyDescent="0.2">
      <c r="A27" s="8" t="s">
        <v>16</v>
      </c>
      <c r="B27" s="6" t="s">
        <v>96</v>
      </c>
      <c r="C27" s="6"/>
      <c r="E27" s="17">
        <f>SUMIFS('CFR data'!P:P,'CFR data'!$A:$A,Report!$B$5)</f>
        <v>4794001.3600000013</v>
      </c>
      <c r="I27" s="17"/>
    </row>
    <row r="28" spans="1:9" x14ac:dyDescent="0.2">
      <c r="A28" s="8" t="s">
        <v>17</v>
      </c>
      <c r="B28" s="6" t="s">
        <v>97</v>
      </c>
      <c r="C28" s="6"/>
      <c r="E28" s="17">
        <f>SUMIFS('CFR data'!Q:Q,'CFR data'!$A:$A,Report!$B$5)</f>
        <v>1844773.6100000006</v>
      </c>
      <c r="I28" s="17"/>
    </row>
    <row r="29" spans="1:9" x14ac:dyDescent="0.2">
      <c r="A29" s="8" t="s">
        <v>18</v>
      </c>
      <c r="B29" s="6" t="s">
        <v>98</v>
      </c>
      <c r="C29" s="6"/>
      <c r="E29" s="17">
        <f>SUMIFS('CFR data'!R:R,'CFR data'!$A:$A,Report!$B$5)</f>
        <v>307564.32</v>
      </c>
      <c r="I29" s="17"/>
    </row>
    <row r="30" spans="1:9" x14ac:dyDescent="0.2">
      <c r="A30" s="8" t="s">
        <v>19</v>
      </c>
      <c r="B30" s="6" t="s">
        <v>99</v>
      </c>
      <c r="C30" s="6"/>
      <c r="E30" s="17">
        <f>SUMIFS('CFR data'!S:S,'CFR data'!$A:$A,Report!$B$5)</f>
        <v>1763527.5799999989</v>
      </c>
      <c r="I30" s="17"/>
    </row>
    <row r="31" spans="1:9" x14ac:dyDescent="0.2">
      <c r="A31" s="8" t="s">
        <v>20</v>
      </c>
      <c r="B31" s="9" t="s">
        <v>100</v>
      </c>
      <c r="C31" s="6"/>
      <c r="E31" s="17">
        <f>SUMIFS('CFR data'!T:T,'CFR data'!$A:$A,Report!$B$5)</f>
        <v>0</v>
      </c>
      <c r="I31" s="17"/>
    </row>
    <row r="32" spans="1:9" x14ac:dyDescent="0.2">
      <c r="A32" s="8" t="s">
        <v>21</v>
      </c>
      <c r="B32" s="9" t="s">
        <v>696</v>
      </c>
      <c r="C32" s="6"/>
      <c r="E32" s="17">
        <f>SUMIFS('CFR data'!U:U,'CFR data'!$A:$A,Report!$B$5)</f>
        <v>0</v>
      </c>
      <c r="I32" s="17"/>
    </row>
    <row r="33" spans="1:9" x14ac:dyDescent="0.2">
      <c r="A33" s="8" t="s">
        <v>22</v>
      </c>
      <c r="B33" s="9" t="s">
        <v>694</v>
      </c>
      <c r="C33" s="6"/>
      <c r="E33" s="17">
        <f>SUMIFS('CFR data'!V:V,'CFR data'!$A:$A,Report!$B$5)</f>
        <v>0</v>
      </c>
      <c r="I33" s="17"/>
    </row>
    <row r="34" spans="1:9" x14ac:dyDescent="0.2">
      <c r="A34" s="8" t="s">
        <v>23</v>
      </c>
      <c r="B34" s="9" t="s">
        <v>695</v>
      </c>
      <c r="C34" s="6"/>
      <c r="E34" s="17">
        <f>SUMIFS('CFR data'!W:W,'CFR data'!$A:$A,Report!$B$5)</f>
        <v>2556342.8400000003</v>
      </c>
      <c r="I34" s="17"/>
    </row>
    <row r="35" spans="1:9" x14ac:dyDescent="0.2">
      <c r="A35" s="14" t="s">
        <v>690</v>
      </c>
      <c r="B35" s="15" t="s">
        <v>693</v>
      </c>
      <c r="C35" s="6"/>
      <c r="E35" s="17">
        <f>SUMIFS('CFR data'!X:X,'CFR data'!$A:$A,Report!$B$5)</f>
        <v>169822284.15000001</v>
      </c>
      <c r="I35" s="17"/>
    </row>
    <row r="36" spans="1:9" x14ac:dyDescent="0.2">
      <c r="A36" s="14" t="s">
        <v>691</v>
      </c>
      <c r="B36" s="15" t="s">
        <v>692</v>
      </c>
      <c r="C36" s="6"/>
      <c r="E36" s="17">
        <f>SUMIFS('CFR data'!Y:Y,'CFR data'!$A:$A,Report!$B$5)</f>
        <v>2228639.8400000008</v>
      </c>
      <c r="I36" s="17"/>
    </row>
    <row r="37" spans="1:9" ht="14.4" x14ac:dyDescent="0.25">
      <c r="A37" s="8"/>
      <c r="B37" s="58" t="s">
        <v>101</v>
      </c>
      <c r="C37" s="41"/>
      <c r="F37" s="18">
        <f>SUM(E18:E36)</f>
        <v>536215264.28000003</v>
      </c>
      <c r="I37" s="17"/>
    </row>
    <row r="38" spans="1:9" x14ac:dyDescent="0.2">
      <c r="A38" s="6"/>
      <c r="B38" s="6"/>
      <c r="C38" s="6"/>
      <c r="I38" s="17"/>
    </row>
    <row r="39" spans="1:9" ht="13.15" x14ac:dyDescent="0.25">
      <c r="A39" s="45" t="s">
        <v>102</v>
      </c>
      <c r="B39" s="45"/>
      <c r="C39" s="45"/>
      <c r="I39" s="17"/>
    </row>
    <row r="40" spans="1:9" x14ac:dyDescent="0.2">
      <c r="A40" s="6"/>
      <c r="B40" s="6"/>
      <c r="C40" s="6"/>
      <c r="I40" s="17"/>
    </row>
    <row r="41" spans="1:9" x14ac:dyDescent="0.2">
      <c r="A41" s="8" t="s">
        <v>24</v>
      </c>
      <c r="B41" s="6" t="s">
        <v>103</v>
      </c>
      <c r="C41" s="6"/>
      <c r="E41" s="17">
        <f>SUMIFS('CFR data'!Z:Z,'CFR data'!$A:$A,Report!$B$5)</f>
        <v>74326154.079999983</v>
      </c>
      <c r="G41" s="17"/>
      <c r="I41" s="17"/>
    </row>
    <row r="42" spans="1:9" x14ac:dyDescent="0.2">
      <c r="A42" s="8" t="s">
        <v>25</v>
      </c>
      <c r="B42" s="6" t="s">
        <v>104</v>
      </c>
      <c r="C42" s="6"/>
      <c r="E42" s="17">
        <f>SUMIFS('CFR data'!AA:AA,'CFR data'!$A:$A,Report!$B$5)</f>
        <v>7872823.8699999982</v>
      </c>
      <c r="G42" s="17"/>
      <c r="I42" s="17"/>
    </row>
    <row r="43" spans="1:9" x14ac:dyDescent="0.2">
      <c r="A43" s="8" t="s">
        <v>26</v>
      </c>
      <c r="B43" s="6" t="s">
        <v>105</v>
      </c>
      <c r="C43" s="6"/>
      <c r="E43" s="17">
        <f>SUMIFS('CFR data'!AB:AB,'CFR data'!$A:$A,Report!$B$5)</f>
        <v>17375758.739999998</v>
      </c>
      <c r="G43" s="17"/>
      <c r="I43" s="17"/>
    </row>
    <row r="44" spans="1:9" x14ac:dyDescent="0.2">
      <c r="A44" s="8" t="s">
        <v>27</v>
      </c>
      <c r="B44" s="6" t="s">
        <v>106</v>
      </c>
      <c r="C44" s="6"/>
      <c r="E44" s="17">
        <f>SUMIFS('CFR data'!AC:AC,'CFR data'!$A:$A,Report!$B$5)</f>
        <v>849894.49000000011</v>
      </c>
      <c r="G44" s="17"/>
      <c r="I44" s="17"/>
    </row>
    <row r="45" spans="1:9" x14ac:dyDescent="0.2">
      <c r="A45" s="8" t="s">
        <v>28</v>
      </c>
      <c r="B45" s="6" t="s">
        <v>107</v>
      </c>
      <c r="C45" s="6"/>
      <c r="E45" s="17">
        <f>SUMIFS('CFR data'!AD:AD,'CFR data'!$A:$A,Report!$B$5)</f>
        <v>7093111.4000000032</v>
      </c>
      <c r="G45" s="17"/>
      <c r="I45" s="17"/>
    </row>
    <row r="46" spans="1:9" x14ac:dyDescent="0.2">
      <c r="A46" s="8" t="s">
        <v>29</v>
      </c>
      <c r="B46" s="6" t="s">
        <v>108</v>
      </c>
      <c r="C46" s="6"/>
      <c r="E46" s="17">
        <f>SUMIFS('CFR data'!AE:AE,'CFR data'!$A:$A,Report!$B$5)</f>
        <v>1575191.7499999993</v>
      </c>
      <c r="G46" s="17"/>
      <c r="I46" s="17"/>
    </row>
    <row r="47" spans="1:9" x14ac:dyDescent="0.2">
      <c r="A47" s="8" t="s">
        <v>30</v>
      </c>
      <c r="B47" s="6" t="s">
        <v>109</v>
      </c>
      <c r="C47" s="6"/>
      <c r="E47" s="17">
        <f>SUMIFS('CFR data'!AF:AF,'CFR data'!$A:$A,Report!$B$5)</f>
        <v>893349.5200000006</v>
      </c>
      <c r="G47" s="17"/>
      <c r="I47" s="17"/>
    </row>
    <row r="48" spans="1:9" x14ac:dyDescent="0.2">
      <c r="A48" s="8" t="s">
        <v>31</v>
      </c>
      <c r="B48" s="9" t="s">
        <v>110</v>
      </c>
      <c r="C48" s="6"/>
      <c r="E48" s="17">
        <f>SUMIFS('CFR data'!AG:AG,'CFR data'!$A:$A,Report!$B$5)</f>
        <v>2430739.4599999972</v>
      </c>
      <c r="G48" s="17"/>
      <c r="I48" s="17"/>
    </row>
    <row r="49" spans="1:9" x14ac:dyDescent="0.2">
      <c r="A49" s="8" t="s">
        <v>32</v>
      </c>
      <c r="B49" s="13" t="s">
        <v>111</v>
      </c>
      <c r="C49" s="6"/>
      <c r="E49" s="17">
        <f>SUMIFS('CFR data'!AH:AH,'CFR data'!$A:$A,Report!$B$5)</f>
        <v>591511.95000000019</v>
      </c>
      <c r="G49" s="17"/>
      <c r="I49" s="17"/>
    </row>
    <row r="50" spans="1:9" x14ac:dyDescent="0.2">
      <c r="A50" s="8" t="s">
        <v>33</v>
      </c>
      <c r="B50" s="6" t="s">
        <v>112</v>
      </c>
      <c r="C50" s="6"/>
      <c r="E50" s="17">
        <f>SUMIFS('CFR data'!AI:AI,'CFR data'!$A:$A,Report!$B$5)</f>
        <v>5655704.8100000052</v>
      </c>
      <c r="G50" s="17"/>
      <c r="I50" s="17"/>
    </row>
    <row r="51" spans="1:9" x14ac:dyDescent="0.2">
      <c r="A51" s="8" t="s">
        <v>34</v>
      </c>
      <c r="B51" s="6" t="s">
        <v>113</v>
      </c>
      <c r="C51" s="6"/>
      <c r="E51" s="17">
        <f>SUMIFS('CFR data'!AJ:AJ,'CFR data'!$A:$A,Report!$B$5)</f>
        <v>749686.75</v>
      </c>
      <c r="G51" s="17"/>
      <c r="I51" s="17"/>
    </row>
    <row r="52" spans="1:9" x14ac:dyDescent="0.2">
      <c r="A52" s="8" t="s">
        <v>35</v>
      </c>
      <c r="B52" s="6" t="s">
        <v>114</v>
      </c>
      <c r="C52" s="6"/>
      <c r="E52" s="17">
        <f>SUMIFS('CFR data'!AK:AK,'CFR data'!$A:$A,Report!$B$5)</f>
        <v>4269377.7999999989</v>
      </c>
      <c r="G52" s="17"/>
      <c r="I52" s="17"/>
    </row>
    <row r="53" spans="1:9" x14ac:dyDescent="0.2">
      <c r="A53" s="8" t="s">
        <v>36</v>
      </c>
      <c r="B53" s="6" t="s">
        <v>115</v>
      </c>
      <c r="C53" s="6"/>
      <c r="E53" s="17">
        <f>SUMIFS('CFR data'!AL:AL,'CFR data'!$A:$A,Report!$B$5)</f>
        <v>1249573.0599999996</v>
      </c>
      <c r="G53" s="17"/>
      <c r="I53" s="17"/>
    </row>
    <row r="54" spans="1:9" x14ac:dyDescent="0.2">
      <c r="A54" s="8" t="s">
        <v>37</v>
      </c>
      <c r="B54" s="6" t="s">
        <v>116</v>
      </c>
      <c r="C54" s="6"/>
      <c r="E54" s="17">
        <f>SUMIFS('CFR data'!AM:AM,'CFR data'!$A:$A,Report!$B$5)</f>
        <v>5258482.1199999992</v>
      </c>
      <c r="G54" s="17"/>
      <c r="I54" s="17"/>
    </row>
    <row r="55" spans="1:9" x14ac:dyDescent="0.2">
      <c r="A55" s="8" t="s">
        <v>38</v>
      </c>
      <c r="B55" s="6" t="s">
        <v>117</v>
      </c>
      <c r="C55" s="6"/>
      <c r="E55" s="17">
        <f>SUMIFS('CFR data'!AN:AN,'CFR data'!$A:$A,Report!$B$5)</f>
        <v>4560697.0699999994</v>
      </c>
      <c r="G55" s="17"/>
      <c r="I55" s="17"/>
    </row>
    <row r="56" spans="1:9" x14ac:dyDescent="0.2">
      <c r="A56" s="8" t="s">
        <v>39</v>
      </c>
      <c r="B56" s="6" t="s">
        <v>118</v>
      </c>
      <c r="C56" s="6"/>
      <c r="E56" s="17">
        <f>SUMIFS('CFR data'!AO:AO,'CFR data'!$A:$A,Report!$B$5)</f>
        <v>1741847.3799999997</v>
      </c>
      <c r="G56" s="17"/>
      <c r="I56" s="17"/>
    </row>
    <row r="57" spans="1:9" x14ac:dyDescent="0.2">
      <c r="A57" s="8" t="s">
        <v>40</v>
      </c>
      <c r="B57" s="6" t="s">
        <v>119</v>
      </c>
      <c r="C57" s="6"/>
      <c r="E57" s="17">
        <f>SUMIFS('CFR data'!AP:AP,'CFR data'!$A:$A,Report!$B$5)</f>
        <v>10424833.27</v>
      </c>
      <c r="G57" s="17"/>
      <c r="I57" s="17"/>
    </row>
    <row r="58" spans="1:9" x14ac:dyDescent="0.2">
      <c r="A58" s="8" t="s">
        <v>41</v>
      </c>
      <c r="B58" s="9" t="s">
        <v>120</v>
      </c>
      <c r="C58" s="6"/>
      <c r="E58" s="17">
        <f>SUMIFS('CFR data'!AQ:AQ,'CFR data'!$A:$A,Report!$B$5)</f>
        <v>624309.60999999964</v>
      </c>
      <c r="G58" s="17"/>
      <c r="I58" s="17"/>
    </row>
    <row r="59" spans="1:9" x14ac:dyDescent="0.2">
      <c r="A59" s="8" t="s">
        <v>42</v>
      </c>
      <c r="B59" s="9" t="s">
        <v>121</v>
      </c>
      <c r="C59" s="6"/>
      <c r="E59" s="17">
        <f>SUMIFS('CFR data'!AR:AR,'CFR data'!$A:$A,Report!$B$5)</f>
        <v>5293.1</v>
      </c>
      <c r="G59" s="17"/>
      <c r="I59" s="17"/>
    </row>
    <row r="60" spans="1:9" x14ac:dyDescent="0.2">
      <c r="A60" s="8" t="s">
        <v>721</v>
      </c>
      <c r="B60" s="6" t="s">
        <v>734</v>
      </c>
      <c r="C60" s="6"/>
      <c r="E60" s="17">
        <f>SUMIFS('CFR data'!AS:AS,'CFR data'!$A:$A,Report!$B$5)</f>
        <v>1594800.0999999996</v>
      </c>
      <c r="G60" s="17"/>
      <c r="H60" s="39"/>
      <c r="I60" s="17"/>
    </row>
    <row r="61" spans="1:9" x14ac:dyDescent="0.2">
      <c r="A61" s="8" t="s">
        <v>722</v>
      </c>
      <c r="B61" s="6" t="s">
        <v>735</v>
      </c>
      <c r="C61" s="6"/>
      <c r="E61" s="17">
        <f>SUMIFS('CFR data'!AT:AT,'CFR data'!$A:$A,Report!$B$5)</f>
        <v>0</v>
      </c>
      <c r="G61" s="17"/>
      <c r="H61" s="39"/>
      <c r="I61" s="17"/>
    </row>
    <row r="62" spans="1:9" x14ac:dyDescent="0.2">
      <c r="A62" s="8" t="s">
        <v>723</v>
      </c>
      <c r="B62" s="6" t="s">
        <v>736</v>
      </c>
      <c r="C62" s="6"/>
      <c r="E62" s="17">
        <f>SUMIFS('CFR data'!AU:AU,'CFR data'!$A:$A,Report!$B$5)</f>
        <v>800070.5700000003</v>
      </c>
      <c r="G62" s="17"/>
      <c r="H62" s="39"/>
      <c r="I62" s="17"/>
    </row>
    <row r="63" spans="1:9" x14ac:dyDescent="0.2">
      <c r="A63" s="8" t="s">
        <v>724</v>
      </c>
      <c r="B63" s="6" t="s">
        <v>737</v>
      </c>
      <c r="C63" s="6"/>
      <c r="E63" s="17">
        <f>SUMIFS('CFR data'!AV:AV,'CFR data'!$A:$A,Report!$B$5)</f>
        <v>256619.20999999993</v>
      </c>
      <c r="G63" s="17"/>
      <c r="H63" s="39"/>
      <c r="I63" s="17"/>
    </row>
    <row r="64" spans="1:9" x14ac:dyDescent="0.2">
      <c r="A64" s="8" t="s">
        <v>725</v>
      </c>
      <c r="B64" s="6" t="s">
        <v>738</v>
      </c>
      <c r="C64" s="6"/>
      <c r="E64" s="17">
        <f>SUMIFS('CFR data'!AW:AW,'CFR data'!$A:$A,Report!$B$5)</f>
        <v>436177.66</v>
      </c>
      <c r="G64" s="17"/>
      <c r="H64" s="39"/>
      <c r="I64" s="17"/>
    </row>
    <row r="65" spans="1:10" x14ac:dyDescent="0.2">
      <c r="A65" s="8" t="s">
        <v>726</v>
      </c>
      <c r="B65" s="6" t="s">
        <v>739</v>
      </c>
      <c r="C65" s="6"/>
      <c r="E65" s="17">
        <f>SUMIFS('CFR data'!AX:AX,'CFR data'!$A:$A,Report!$B$5)</f>
        <v>866014.82999999984</v>
      </c>
      <c r="G65" s="17"/>
      <c r="H65" s="39"/>
      <c r="I65" s="17"/>
    </row>
    <row r="66" spans="1:10" x14ac:dyDescent="0.2">
      <c r="A66" s="8" t="s">
        <v>727</v>
      </c>
      <c r="B66" s="6" t="s">
        <v>740</v>
      </c>
      <c r="C66" s="6"/>
      <c r="E66" s="17">
        <f>SUMIFS('CFR data'!AY:AY,'CFR data'!$A:$A,Report!$B$5)</f>
        <v>2816708.4899999993</v>
      </c>
      <c r="G66" s="17"/>
      <c r="H66" s="39"/>
      <c r="I66" s="17"/>
    </row>
    <row r="67" spans="1:10" x14ac:dyDescent="0.2">
      <c r="A67" s="8" t="s">
        <v>43</v>
      </c>
      <c r="B67" s="6" t="s">
        <v>122</v>
      </c>
      <c r="C67" s="6"/>
      <c r="E67" s="17">
        <f>SUMIFS('CFR data'!AZ:AZ,'CFR data'!$A:$A,Report!$B$5)</f>
        <v>1462745.0500000003</v>
      </c>
      <c r="G67" s="17"/>
      <c r="H67" s="39"/>
      <c r="I67" s="17"/>
    </row>
    <row r="68" spans="1:10" x14ac:dyDescent="0.2">
      <c r="A68" s="8" t="s">
        <v>44</v>
      </c>
      <c r="B68" s="9" t="s">
        <v>123</v>
      </c>
      <c r="C68" s="6"/>
      <c r="E68" s="17">
        <f>SUMIFS('CFR data'!BA:BA,'CFR data'!$A:$A,Report!$B$5)</f>
        <v>3107620.8599999994</v>
      </c>
      <c r="G68" s="17"/>
      <c r="I68" s="17"/>
    </row>
    <row r="69" spans="1:10" x14ac:dyDescent="0.2">
      <c r="A69" s="8" t="s">
        <v>45</v>
      </c>
      <c r="B69" s="10" t="s">
        <v>124</v>
      </c>
      <c r="C69" s="6"/>
      <c r="E69" s="17">
        <f>SUMIFS('CFR data'!BB:BB,'CFR data'!$A:$A,Report!$B$5)</f>
        <v>15379075.379999997</v>
      </c>
      <c r="G69" s="17"/>
      <c r="I69" s="17"/>
    </row>
    <row r="70" spans="1:10" x14ac:dyDescent="0.2">
      <c r="A70" s="8" t="s">
        <v>46</v>
      </c>
      <c r="B70" s="6" t="s">
        <v>125</v>
      </c>
      <c r="C70" s="6"/>
      <c r="E70" s="17">
        <f>SUMIFS('CFR data'!BC:BC,'CFR data'!$A:$A,Report!$B$5)</f>
        <v>4214998</v>
      </c>
      <c r="G70" s="17"/>
      <c r="I70" s="17"/>
    </row>
    <row r="71" spans="1:10" x14ac:dyDescent="0.2">
      <c r="A71" s="8" t="s">
        <v>47</v>
      </c>
      <c r="B71" s="9" t="s">
        <v>126</v>
      </c>
      <c r="C71" s="6"/>
      <c r="E71" s="17">
        <f>SUMIFS('CFR data'!BD:BD,'CFR data'!$A:$A,Report!$B$5)</f>
        <v>6822197.4299999997</v>
      </c>
      <c r="G71" s="17"/>
      <c r="I71" s="17"/>
    </row>
    <row r="72" spans="1:10" x14ac:dyDescent="0.2">
      <c r="A72" s="8" t="s">
        <v>48</v>
      </c>
      <c r="B72" s="6" t="s">
        <v>127</v>
      </c>
      <c r="C72" s="6"/>
      <c r="E72" s="17">
        <f>SUMIFS('CFR data'!BE:BE,'CFR data'!$A:$A,Report!$B$5)</f>
        <v>5419699.4300000006</v>
      </c>
      <c r="G72" s="17"/>
      <c r="I72" s="17"/>
    </row>
    <row r="73" spans="1:10" x14ac:dyDescent="0.2">
      <c r="A73" s="8" t="s">
        <v>49</v>
      </c>
      <c r="B73" s="6" t="s">
        <v>128</v>
      </c>
      <c r="C73" s="6"/>
      <c r="E73" s="17">
        <f>SUMIFS('CFR data'!BF:BF,'CFR data'!$A:$A,Report!$B$5)</f>
        <v>1029364.95</v>
      </c>
      <c r="G73" s="17"/>
      <c r="I73" s="17"/>
    </row>
    <row r="74" spans="1:10" x14ac:dyDescent="0.2">
      <c r="A74" s="8" t="s">
        <v>138</v>
      </c>
      <c r="B74" s="9" t="s">
        <v>700</v>
      </c>
      <c r="C74" s="6"/>
      <c r="E74" s="17">
        <f>SUMIFS('CFR data'!BG:BG,'CFR data'!$A:$A,Report!$B$5)</f>
        <v>0</v>
      </c>
      <c r="G74" s="17"/>
      <c r="I74" s="17"/>
    </row>
    <row r="75" spans="1:10" x14ac:dyDescent="0.2">
      <c r="A75" s="8" t="s">
        <v>139</v>
      </c>
      <c r="B75" s="9" t="s">
        <v>140</v>
      </c>
      <c r="C75" s="6"/>
      <c r="E75" s="17">
        <f>SUMIFS('CFR data'!BH:BH,'CFR data'!$A:$A,Report!$B$5)</f>
        <v>-10712.229999999996</v>
      </c>
      <c r="G75" s="17"/>
      <c r="I75" s="17"/>
    </row>
    <row r="76" spans="1:10" x14ac:dyDescent="0.2">
      <c r="A76" s="8" t="s">
        <v>50</v>
      </c>
      <c r="B76" s="6" t="s">
        <v>129</v>
      </c>
      <c r="C76" s="6"/>
      <c r="E76" s="17">
        <f>SUMIFS('CFR data'!BI:BI,'CFR data'!$A:$A,Report!$B$5)</f>
        <v>1969104.2700000005</v>
      </c>
      <c r="G76" s="17"/>
      <c r="I76" s="17"/>
    </row>
    <row r="77" spans="1:10" x14ac:dyDescent="0.2">
      <c r="A77" s="8" t="s">
        <v>51</v>
      </c>
      <c r="B77" s="6" t="s">
        <v>130</v>
      </c>
      <c r="C77" s="6"/>
      <c r="E77" s="17">
        <f>SUMIFS('CFR data'!BJ:BJ,'CFR data'!$A:$A,Report!$B$5)</f>
        <v>111455.11999999998</v>
      </c>
      <c r="G77" s="17"/>
      <c r="I77" s="17"/>
    </row>
    <row r="78" spans="1:10" x14ac:dyDescent="0.2">
      <c r="A78" s="8" t="s">
        <v>52</v>
      </c>
      <c r="B78" s="6" t="s">
        <v>701</v>
      </c>
      <c r="C78" s="6"/>
      <c r="E78" s="17">
        <f>SUMIFS('CFR data'!BK:BK,'CFR data'!$A:$A,Report!$B$5)</f>
        <v>1565115.9199999997</v>
      </c>
      <c r="G78" s="17"/>
      <c r="I78" s="17"/>
    </row>
    <row r="79" spans="1:10" x14ac:dyDescent="0.2">
      <c r="A79" s="8" t="s">
        <v>53</v>
      </c>
      <c r="B79" s="9" t="s">
        <v>702</v>
      </c>
      <c r="C79" s="6"/>
      <c r="E79" s="17">
        <f>SUMIFS('CFR data'!BL:BL,'CFR data'!$A:$A,Report!$B$5)</f>
        <v>0</v>
      </c>
      <c r="G79" s="17"/>
      <c r="I79" s="17"/>
      <c r="J79" s="17"/>
    </row>
    <row r="80" spans="1:10" s="1" customFormat="1" ht="14.4" x14ac:dyDescent="0.25">
      <c r="A80" s="11"/>
      <c r="B80" s="41" t="s">
        <v>131</v>
      </c>
      <c r="C80" s="41"/>
      <c r="E80" s="2"/>
      <c r="F80" s="18">
        <f>SUM(E41:E79)</f>
        <v>195389395.27000001</v>
      </c>
      <c r="H80" s="23"/>
      <c r="I80" s="17"/>
      <c r="J80" s="19"/>
    </row>
    <row r="81" spans="1:10" x14ac:dyDescent="0.2">
      <c r="A81" s="6"/>
      <c r="B81" s="6"/>
      <c r="C81" s="6"/>
      <c r="I81" s="17"/>
      <c r="J81" s="17"/>
    </row>
    <row r="82" spans="1:10" ht="13.15" x14ac:dyDescent="0.25">
      <c r="A82" s="45" t="s">
        <v>4</v>
      </c>
      <c r="B82" s="45"/>
      <c r="C82" s="45"/>
      <c r="I82" s="17"/>
    </row>
    <row r="83" spans="1:10" x14ac:dyDescent="0.2">
      <c r="A83" s="6"/>
      <c r="B83" s="6"/>
      <c r="C83" s="6"/>
      <c r="I83" s="17"/>
      <c r="J83" s="17"/>
    </row>
    <row r="84" spans="1:10" x14ac:dyDescent="0.2">
      <c r="A84" s="8" t="s">
        <v>54</v>
      </c>
      <c r="B84" s="6" t="s">
        <v>4</v>
      </c>
      <c r="C84" s="6"/>
      <c r="E84" s="17">
        <f>SUMIFS('CFR data'!BM:BM,'CFR data'!$A:$A,Report!$B$5)</f>
        <v>-10712.229999999996</v>
      </c>
      <c r="I84" s="17"/>
    </row>
    <row r="85" spans="1:10" x14ac:dyDescent="0.2">
      <c r="A85" s="8" t="s">
        <v>55</v>
      </c>
      <c r="B85" s="9" t="s">
        <v>137</v>
      </c>
      <c r="C85" s="6"/>
      <c r="E85" s="17">
        <f>SUMIFS('CFR data'!BN:BN,'CFR data'!$A:$A,Report!$B$5)</f>
        <v>247</v>
      </c>
      <c r="I85" s="17"/>
    </row>
    <row r="86" spans="1:10" x14ac:dyDescent="0.2">
      <c r="A86" s="8" t="s">
        <v>56</v>
      </c>
      <c r="B86" s="6" t="s">
        <v>130</v>
      </c>
      <c r="C86" s="6"/>
      <c r="E86" s="17">
        <f>SUMIFS('CFR data'!BO:BO,'CFR data'!$A:$A,Report!$B$5)</f>
        <v>5889.58</v>
      </c>
      <c r="I86" s="17"/>
    </row>
    <row r="87" spans="1:10" x14ac:dyDescent="0.2">
      <c r="A87" s="6"/>
      <c r="B87" s="6"/>
      <c r="C87" s="6"/>
      <c r="I87" s="17"/>
    </row>
    <row r="88" spans="1:10" ht="13.15" x14ac:dyDescent="0.25">
      <c r="A88" s="45" t="s">
        <v>5</v>
      </c>
      <c r="B88" s="45"/>
      <c r="C88" s="45"/>
      <c r="I88" s="17"/>
    </row>
    <row r="89" spans="1:10" x14ac:dyDescent="0.2">
      <c r="A89" s="6"/>
      <c r="B89" s="6"/>
      <c r="C89" s="6"/>
      <c r="I89" s="17"/>
    </row>
    <row r="90" spans="1:10" x14ac:dyDescent="0.2">
      <c r="A90" s="8" t="s">
        <v>58</v>
      </c>
      <c r="B90" s="6" t="s">
        <v>703</v>
      </c>
      <c r="C90" s="6"/>
      <c r="E90" s="17">
        <f>SUMIFS('CFR data'!BQ:BQ,'CFR data'!$A:$A,Report!$B$5)</f>
        <v>194855.19000000003</v>
      </c>
      <c r="I90" s="17"/>
    </row>
    <row r="91" spans="1:10" x14ac:dyDescent="0.2">
      <c r="A91" s="8" t="s">
        <v>59</v>
      </c>
      <c r="B91" s="6" t="s">
        <v>132</v>
      </c>
      <c r="C91" s="6"/>
      <c r="E91" s="17">
        <f>SUMIFS('CFR data'!BR:BR,'CFR data'!$A:$A,Report!$B$5)</f>
        <v>49238.700000000004</v>
      </c>
      <c r="I91" s="17"/>
    </row>
    <row r="92" spans="1:10" x14ac:dyDescent="0.2">
      <c r="A92" s="8" t="s">
        <v>60</v>
      </c>
      <c r="B92" s="6" t="s">
        <v>133</v>
      </c>
      <c r="C92" s="6"/>
      <c r="E92" s="17">
        <f>SUMIFS('CFR data'!BS:BS,'CFR data'!$A:$A,Report!$B$5)</f>
        <v>0</v>
      </c>
      <c r="I92" s="17"/>
    </row>
    <row r="93" spans="1:10" x14ac:dyDescent="0.2">
      <c r="A93" s="8" t="s">
        <v>728</v>
      </c>
      <c r="B93" s="6" t="s">
        <v>734</v>
      </c>
      <c r="C93" s="6"/>
      <c r="E93" s="17">
        <f>SUMIFS('CFR data'!BT:BT,'CFR data'!$A:$A,Report!$B$5)</f>
        <v>4998.7700000000004</v>
      </c>
      <c r="I93" s="17"/>
    </row>
    <row r="94" spans="1:10" x14ac:dyDescent="0.2">
      <c r="A94" s="8" t="s">
        <v>729</v>
      </c>
      <c r="B94" s="6" t="s">
        <v>735</v>
      </c>
      <c r="C94" s="6"/>
      <c r="E94" s="17">
        <f>SUMIFS('CFR data'!BU:BU,'CFR data'!$A:$A,Report!$B$5)</f>
        <v>784691.09999999986</v>
      </c>
      <c r="I94" s="17"/>
    </row>
    <row r="95" spans="1:10" x14ac:dyDescent="0.2">
      <c r="A95" s="8" t="s">
        <v>730</v>
      </c>
      <c r="B95" s="6" t="s">
        <v>737</v>
      </c>
      <c r="C95" s="6"/>
      <c r="E95" s="17">
        <f>SUMIFS('CFR data'!BV:BV,'CFR data'!$A:$A,Report!$B$5)</f>
        <v>31046.610000000004</v>
      </c>
      <c r="I95" s="17"/>
    </row>
    <row r="96" spans="1:10" x14ac:dyDescent="0.2">
      <c r="A96" s="8" t="s">
        <v>731</v>
      </c>
      <c r="B96" s="6" t="s">
        <v>738</v>
      </c>
      <c r="C96" s="6"/>
      <c r="E96" s="17">
        <f>SUMIFS('CFR data'!BW:BW,'CFR data'!$A:$A,Report!$B$5)</f>
        <v>0</v>
      </c>
      <c r="I96" s="17"/>
    </row>
    <row r="97" spans="1:9" x14ac:dyDescent="0.2">
      <c r="A97" s="8" t="s">
        <v>732</v>
      </c>
      <c r="B97" s="6" t="s">
        <v>739</v>
      </c>
      <c r="C97" s="6"/>
      <c r="E97" s="17">
        <f>SUMIFS('CFR data'!BX:BX,'CFR data'!$A:$A,Report!$B$5)</f>
        <v>24718104.349999994</v>
      </c>
      <c r="I97" s="17"/>
    </row>
    <row r="98" spans="1:9" x14ac:dyDescent="0.2">
      <c r="A98" s="6"/>
      <c r="B98" s="6"/>
      <c r="C98" s="6"/>
      <c r="I98" s="17"/>
    </row>
    <row r="99" spans="1:9" ht="13.15" x14ac:dyDescent="0.25">
      <c r="A99" s="45" t="s">
        <v>134</v>
      </c>
      <c r="B99" s="45"/>
      <c r="C99" s="45"/>
      <c r="I99" s="17"/>
    </row>
    <row r="100" spans="1:9" x14ac:dyDescent="0.2">
      <c r="A100" s="6"/>
      <c r="B100" s="6"/>
      <c r="C100" s="6"/>
      <c r="I100" s="17"/>
    </row>
    <row r="101" spans="1:9" x14ac:dyDescent="0.2">
      <c r="A101" s="8" t="s">
        <v>61</v>
      </c>
      <c r="B101" s="9" t="s">
        <v>705</v>
      </c>
      <c r="C101" s="6"/>
      <c r="E101" s="17">
        <f>SUMIFS('CFR data'!BY:BY,'CFR data'!$A:$A,Report!$B$5)</f>
        <v>3145031.2300000014</v>
      </c>
      <c r="I101" s="17"/>
    </row>
    <row r="102" spans="1:9" x14ac:dyDescent="0.2">
      <c r="A102" s="8" t="s">
        <v>62</v>
      </c>
      <c r="B102" s="9" t="s">
        <v>706</v>
      </c>
      <c r="C102" s="6"/>
      <c r="E102" s="17">
        <f>SUMIFS('CFR data'!BZ:BZ,'CFR data'!$A:$A,Report!$B$5)</f>
        <v>426237.61</v>
      </c>
      <c r="I102" s="17"/>
    </row>
    <row r="103" spans="1:9" x14ac:dyDescent="0.2">
      <c r="A103" s="8" t="s">
        <v>63</v>
      </c>
      <c r="B103" s="6" t="s">
        <v>135</v>
      </c>
      <c r="C103" s="6"/>
      <c r="E103" s="17">
        <f>SUMIFS('CFR data'!CA:CA,'CFR data'!$A:$A,Report!$B$5)</f>
        <v>2598909.299999998</v>
      </c>
      <c r="I103" s="17"/>
    </row>
    <row r="104" spans="1:9" x14ac:dyDescent="0.2">
      <c r="A104" s="8" t="s">
        <v>64</v>
      </c>
      <c r="B104" s="6" t="s">
        <v>136</v>
      </c>
      <c r="C104" s="6"/>
      <c r="E104" s="17">
        <f>SUMIFS('CFR data'!CB:CB,'CFR data'!$A:$A,Report!$B$5)</f>
        <v>0</v>
      </c>
      <c r="I104" s="17"/>
    </row>
    <row r="105" spans="1:9" x14ac:dyDescent="0.2">
      <c r="A105" s="8" t="s">
        <v>65</v>
      </c>
      <c r="B105" s="10" t="s">
        <v>704</v>
      </c>
      <c r="C105" s="6"/>
      <c r="E105" s="17">
        <f>SUMIFS('CFR data'!CC:CC,'CFR data'!$A:$A,Report!$B$5)</f>
        <v>2421021.2399999993</v>
      </c>
      <c r="I105" s="17"/>
    </row>
    <row r="106" spans="1:9" x14ac:dyDescent="0.2">
      <c r="A106" s="8" t="s">
        <v>707</v>
      </c>
      <c r="B106" s="10" t="s">
        <v>708</v>
      </c>
      <c r="C106" s="6"/>
      <c r="E106" s="17">
        <f>SUMIFS('CFR data'!CD:CD,'CFR data'!$A:$A,Report!$B$5)</f>
        <v>0</v>
      </c>
      <c r="I106" s="17"/>
    </row>
    <row r="107" spans="1:9" x14ac:dyDescent="0.2">
      <c r="A107" s="6"/>
      <c r="B107" s="6"/>
      <c r="C107" s="6"/>
    </row>
    <row r="108" spans="1:9" x14ac:dyDescent="0.2">
      <c r="A108" s="6"/>
      <c r="B108" s="6"/>
      <c r="C108" s="6"/>
    </row>
    <row r="109" spans="1:9" x14ac:dyDescent="0.2">
      <c r="B109" s="6"/>
      <c r="C109" s="6"/>
    </row>
    <row r="110" spans="1:9" x14ac:dyDescent="0.2">
      <c r="A110" s="6"/>
      <c r="B110" s="6"/>
      <c r="C110" s="6"/>
    </row>
  </sheetData>
  <mergeCells count="5">
    <mergeCell ref="A88:C88"/>
    <mergeCell ref="A99:C99"/>
    <mergeCell ref="A16:C16"/>
    <mergeCell ref="A39:C39"/>
    <mergeCell ref="A82:C82"/>
  </mergeCells>
  <pageMargins left="0.7" right="0.7" top="0.75" bottom="0.75" header="0.3" footer="0.3"/>
  <pageSetup paperSize="9" scale="75" orientation="portrait" r:id="rId1"/>
  <headerFooter>
    <oddFooter>&amp;C_x000D_&amp;1#&amp;"Calibri"&amp;10&amp;K000000 CONTROLLED</oddFooter>
  </headerFooter>
  <rowBreaks count="2" manualBreakCount="2">
    <brk id="38" max="16383" man="1"/>
    <brk id="8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505"/>
  <sheetViews>
    <sheetView workbookViewId="0">
      <pane xSplit="1" ySplit="3" topLeftCell="B4" activePane="bottomRight" state="frozen"/>
      <selection activeCell="A256" sqref="A256"/>
      <selection pane="topRight" activeCell="A256" sqref="A256"/>
      <selection pane="bottomLeft" activeCell="A256" sqref="A256"/>
      <selection pane="bottomRight" activeCell="A256" sqref="A256"/>
    </sheetView>
  </sheetViews>
  <sheetFormatPr defaultColWidth="9.109375" defaultRowHeight="12.55" x14ac:dyDescent="0.2"/>
  <cols>
    <col min="1" max="1" width="7" style="2" customWidth="1"/>
    <col min="2" max="2" width="11.5546875" style="2" bestFit="1" customWidth="1"/>
    <col min="3" max="3" width="56.33203125" style="2" bestFit="1" customWidth="1"/>
    <col min="4" max="4" width="12.6640625" style="2" bestFit="1" customWidth="1"/>
    <col min="5" max="6" width="11.6640625" style="2" bestFit="1" customWidth="1"/>
    <col min="7" max="7" width="13.88671875" style="2" customWidth="1"/>
    <col min="8" max="8" width="11.6640625" style="2" bestFit="1" customWidth="1"/>
    <col min="9" max="9" width="12.6640625" style="2" customWidth="1"/>
    <col min="10" max="10" width="8.109375" style="2" bestFit="1" customWidth="1"/>
    <col min="11" max="11" width="12.6640625" style="2" customWidth="1"/>
    <col min="12" max="12" width="12.6640625" style="2" bestFit="1" customWidth="1"/>
    <col min="13" max="14" width="10.109375" style="2" bestFit="1" customWidth="1"/>
    <col min="15" max="17" width="11.6640625" style="2" customWidth="1"/>
    <col min="18" max="18" width="10.109375" style="2" bestFit="1" customWidth="1"/>
    <col min="19" max="19" width="11.6640625" style="2" bestFit="1" customWidth="1"/>
    <col min="20" max="22" width="8.109375" style="2" bestFit="1" customWidth="1"/>
    <col min="23" max="23" width="11.6640625" style="2" customWidth="1"/>
    <col min="24" max="24" width="13.88671875" style="2" bestFit="1" customWidth="1"/>
    <col min="25" max="25" width="11.6640625" style="2" bestFit="1" customWidth="1"/>
    <col min="26" max="26" width="13.88671875" style="2" bestFit="1" customWidth="1"/>
    <col min="27" max="27" width="11.6640625" style="2" bestFit="1" customWidth="1"/>
    <col min="28" max="28" width="12.6640625" style="2" bestFit="1" customWidth="1"/>
    <col min="29" max="29" width="11.6640625" style="2" customWidth="1"/>
    <col min="30" max="30" width="12.6640625" style="2" customWidth="1"/>
    <col min="31" max="32" width="11.6640625" style="2" bestFit="1" customWidth="1"/>
    <col min="33" max="33" width="11.6640625" style="2" customWidth="1"/>
    <col min="34" max="34" width="10.109375" style="2" bestFit="1" customWidth="1"/>
    <col min="35" max="35" width="11.6640625" style="2" customWidth="1"/>
    <col min="36" max="36" width="10.109375" style="2" bestFit="1" customWidth="1"/>
    <col min="37" max="37" width="11.6640625" style="2" customWidth="1"/>
    <col min="38" max="38" width="11.6640625" style="2" bestFit="1" customWidth="1"/>
    <col min="39" max="39" width="11.6640625" style="2" customWidth="1"/>
    <col min="40" max="40" width="11.6640625" style="2" bestFit="1" customWidth="1"/>
    <col min="41" max="41" width="11.6640625" style="2" customWidth="1"/>
    <col min="42" max="42" width="12.6640625" style="2" bestFit="1" customWidth="1"/>
    <col min="43" max="43" width="10.109375" style="2" bestFit="1" customWidth="1"/>
    <col min="44" max="44" width="8.6640625" style="2" bestFit="1" customWidth="1"/>
    <col min="45" max="45" width="11.6640625" style="2" bestFit="1" customWidth="1"/>
    <col min="46" max="46" width="10" style="2" bestFit="1" customWidth="1"/>
    <col min="47" max="50" width="10.109375" style="2" bestFit="1" customWidth="1"/>
    <col min="51" max="52" width="11.6640625" style="2" bestFit="1" customWidth="1"/>
    <col min="53" max="53" width="11.6640625" style="2" customWidth="1"/>
    <col min="54" max="54" width="12.6640625" style="2" bestFit="1" customWidth="1"/>
    <col min="55" max="55" width="11.6640625" style="2" customWidth="1"/>
    <col min="56" max="58" width="11.6640625" style="2" bestFit="1" customWidth="1"/>
    <col min="59" max="60" width="9.88671875" style="2" bestFit="1" customWidth="1"/>
    <col min="61" max="61" width="11.6640625" style="2" bestFit="1" customWidth="1"/>
    <col min="62" max="62" width="10.109375" style="2" bestFit="1" customWidth="1"/>
    <col min="63" max="63" width="11.6640625" style="2" bestFit="1" customWidth="1"/>
    <col min="64" max="64" width="8.6640625" style="2" bestFit="1" customWidth="1"/>
    <col min="65" max="65" width="9.6640625" style="2" bestFit="1" customWidth="1"/>
    <col min="66" max="67" width="9.44140625" style="2" bestFit="1" customWidth="1"/>
    <col min="68" max="68" width="15.5546875" style="2" bestFit="1" customWidth="1"/>
    <col min="69" max="69" width="10.109375" style="2" bestFit="1" customWidth="1"/>
    <col min="70" max="71" width="10" style="2" bestFit="1" customWidth="1"/>
    <col min="72" max="74" width="11.33203125" style="2" bestFit="1" customWidth="1"/>
    <col min="75" max="75" width="6.6640625" style="2" bestFit="1" customWidth="1"/>
    <col min="76" max="76" width="12.6640625" style="2" bestFit="1" customWidth="1"/>
    <col min="77" max="77" width="16.6640625" style="2" bestFit="1" customWidth="1"/>
    <col min="78" max="78" width="10.109375" style="2" bestFit="1" customWidth="1"/>
    <col min="79" max="79" width="11.6640625" style="2" bestFit="1" customWidth="1"/>
    <col min="80" max="80" width="4.5546875" style="2" bestFit="1" customWidth="1"/>
    <col min="81" max="81" width="11.6640625" style="2" bestFit="1" customWidth="1"/>
    <col min="82" max="82" width="4.5546875" style="2" bestFit="1" customWidth="1"/>
    <col min="83" max="83" width="17" style="2" bestFit="1" customWidth="1"/>
    <col min="84" max="16384" width="9.109375" style="2"/>
  </cols>
  <sheetData>
    <row r="1" spans="1:82" ht="14.25" customHeight="1" x14ac:dyDescent="0.3">
      <c r="A1" s="29" t="s">
        <v>714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</row>
    <row r="2" spans="1:82" ht="12.7" customHeight="1" x14ac:dyDescent="0.3">
      <c r="A2" s="46" t="s">
        <v>74</v>
      </c>
      <c r="B2" s="47"/>
      <c r="C2" s="47"/>
      <c r="D2" s="48" t="s">
        <v>1</v>
      </c>
      <c r="E2" s="49"/>
      <c r="F2" s="49"/>
      <c r="G2" s="50" t="s">
        <v>2</v>
      </c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2"/>
      <c r="Z2" s="53" t="s">
        <v>3</v>
      </c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5"/>
      <c r="BM2" s="56" t="s">
        <v>4</v>
      </c>
      <c r="BN2" s="57"/>
      <c r="BO2" s="57"/>
      <c r="BP2" s="57" t="s">
        <v>5</v>
      </c>
      <c r="BQ2" s="57"/>
      <c r="BR2" s="57"/>
      <c r="BS2" s="57"/>
      <c r="BT2" s="57"/>
      <c r="BU2" s="57"/>
      <c r="BV2" s="57"/>
      <c r="BW2" s="57"/>
      <c r="BX2" s="57"/>
      <c r="BY2" s="34" t="s">
        <v>6</v>
      </c>
      <c r="BZ2" s="35"/>
      <c r="CA2" s="35"/>
      <c r="CB2" s="35"/>
      <c r="CC2" s="35"/>
      <c r="CD2" s="36"/>
    </row>
    <row r="3" spans="1:82" ht="39.450000000000003" x14ac:dyDescent="0.2">
      <c r="A3" s="4" t="s">
        <v>0</v>
      </c>
      <c r="B3" s="4" t="s">
        <v>75</v>
      </c>
      <c r="C3" s="4" t="s">
        <v>76</v>
      </c>
      <c r="D3" s="32" t="s">
        <v>686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2" t="s">
        <v>12</v>
      </c>
      <c r="K3" s="32" t="s">
        <v>13</v>
      </c>
      <c r="L3" s="32" t="s">
        <v>14</v>
      </c>
      <c r="M3" s="32" t="s">
        <v>15</v>
      </c>
      <c r="N3" s="32" t="s">
        <v>684</v>
      </c>
      <c r="O3" s="32" t="s">
        <v>685</v>
      </c>
      <c r="P3" s="32" t="s">
        <v>16</v>
      </c>
      <c r="Q3" s="32" t="s">
        <v>17</v>
      </c>
      <c r="R3" s="32" t="s">
        <v>18</v>
      </c>
      <c r="S3" s="32" t="s">
        <v>19</v>
      </c>
      <c r="T3" s="32" t="s">
        <v>20</v>
      </c>
      <c r="U3" s="32" t="s">
        <v>21</v>
      </c>
      <c r="V3" s="32" t="s">
        <v>22</v>
      </c>
      <c r="W3" s="32" t="s">
        <v>23</v>
      </c>
      <c r="X3" s="32" t="s">
        <v>690</v>
      </c>
      <c r="Y3" s="33" t="s">
        <v>691</v>
      </c>
      <c r="Z3" s="32" t="s">
        <v>24</v>
      </c>
      <c r="AA3" s="32" t="s">
        <v>25</v>
      </c>
      <c r="AB3" s="32" t="s">
        <v>26</v>
      </c>
      <c r="AC3" s="32" t="s">
        <v>27</v>
      </c>
      <c r="AD3" s="32" t="s">
        <v>28</v>
      </c>
      <c r="AE3" s="32" t="s">
        <v>29</v>
      </c>
      <c r="AF3" s="32" t="s">
        <v>30</v>
      </c>
      <c r="AG3" s="32" t="s">
        <v>31</v>
      </c>
      <c r="AH3" s="32" t="s">
        <v>32</v>
      </c>
      <c r="AI3" s="32" t="s">
        <v>33</v>
      </c>
      <c r="AJ3" s="32" t="s">
        <v>34</v>
      </c>
      <c r="AK3" s="32" t="s">
        <v>35</v>
      </c>
      <c r="AL3" s="32" t="s">
        <v>36</v>
      </c>
      <c r="AM3" s="32" t="s">
        <v>37</v>
      </c>
      <c r="AN3" s="32" t="s">
        <v>38</v>
      </c>
      <c r="AO3" s="32" t="s">
        <v>39</v>
      </c>
      <c r="AP3" s="32" t="s">
        <v>40</v>
      </c>
      <c r="AQ3" s="32" t="s">
        <v>41</v>
      </c>
      <c r="AR3" s="32" t="s">
        <v>42</v>
      </c>
      <c r="AS3" s="32" t="s">
        <v>721</v>
      </c>
      <c r="AT3" s="32" t="s">
        <v>722</v>
      </c>
      <c r="AU3" s="32" t="s">
        <v>723</v>
      </c>
      <c r="AV3" s="32" t="s">
        <v>724</v>
      </c>
      <c r="AW3" s="32" t="s">
        <v>725</v>
      </c>
      <c r="AX3" s="32" t="s">
        <v>726</v>
      </c>
      <c r="AY3" s="32" t="s">
        <v>727</v>
      </c>
      <c r="AZ3" s="32" t="s">
        <v>43</v>
      </c>
      <c r="BA3" s="32" t="s">
        <v>44</v>
      </c>
      <c r="BB3" s="32" t="s">
        <v>45</v>
      </c>
      <c r="BC3" s="32" t="s">
        <v>46</v>
      </c>
      <c r="BD3" s="32" t="s">
        <v>47</v>
      </c>
      <c r="BE3" s="32" t="s">
        <v>48</v>
      </c>
      <c r="BF3" s="32" t="s">
        <v>49</v>
      </c>
      <c r="BG3" s="32" t="s">
        <v>138</v>
      </c>
      <c r="BH3" s="32" t="s">
        <v>139</v>
      </c>
      <c r="BI3" s="32" t="s">
        <v>50</v>
      </c>
      <c r="BJ3" s="32" t="s">
        <v>51</v>
      </c>
      <c r="BK3" s="32" t="s">
        <v>52</v>
      </c>
      <c r="BL3" s="32" t="s">
        <v>53</v>
      </c>
      <c r="BM3" s="32" t="s">
        <v>54</v>
      </c>
      <c r="BN3" s="32" t="s">
        <v>55</v>
      </c>
      <c r="BO3" s="32" t="s">
        <v>56</v>
      </c>
      <c r="BP3" s="32" t="s">
        <v>57</v>
      </c>
      <c r="BQ3" s="32" t="s">
        <v>58</v>
      </c>
      <c r="BR3" s="32" t="s">
        <v>59</v>
      </c>
      <c r="BS3" s="32" t="s">
        <v>60</v>
      </c>
      <c r="BT3" s="32" t="s">
        <v>728</v>
      </c>
      <c r="BU3" s="32" t="s">
        <v>729</v>
      </c>
      <c r="BV3" s="32" t="s">
        <v>730</v>
      </c>
      <c r="BW3" s="32" t="s">
        <v>731</v>
      </c>
      <c r="BX3" s="32" t="s">
        <v>732</v>
      </c>
      <c r="BY3" s="32" t="s">
        <v>61</v>
      </c>
      <c r="BZ3" s="32" t="s">
        <v>62</v>
      </c>
      <c r="CA3" s="32" t="s">
        <v>63</v>
      </c>
      <c r="CB3" s="32" t="s">
        <v>64</v>
      </c>
      <c r="CC3" s="32" t="s">
        <v>65</v>
      </c>
      <c r="CD3" s="32" t="s">
        <v>707</v>
      </c>
    </row>
    <row r="4" spans="1:82" ht="15.05" x14ac:dyDescent="0.3">
      <c r="A4" s="27">
        <v>1001</v>
      </c>
      <c r="B4" s="42" t="str">
        <f>_xlfn.XLOOKUP(A4,'Schools lookup'!A:A,'Schools lookup'!B:B)</f>
        <v>CIN1001</v>
      </c>
      <c r="C4" s="42" t="str">
        <f>_xlfn.XLOOKUP(A4,'Schools lookup'!A:A,'Schools lookup'!C:C)</f>
        <v>Hadfield Nursery School</v>
      </c>
      <c r="D4" s="3">
        <v>-3391.4799999999996</v>
      </c>
      <c r="E4" s="3">
        <v>-20188.04</v>
      </c>
      <c r="F4" s="3">
        <v>16355.489999999998</v>
      </c>
      <c r="G4" s="3">
        <v>577860.21</v>
      </c>
      <c r="H4" s="3">
        <v>0</v>
      </c>
      <c r="I4" s="3">
        <v>3494.31</v>
      </c>
      <c r="J4" s="3">
        <v>0</v>
      </c>
      <c r="K4" s="3">
        <v>0</v>
      </c>
      <c r="L4" s="3">
        <v>10781.45</v>
      </c>
      <c r="M4" s="3">
        <v>0</v>
      </c>
      <c r="N4" s="3">
        <v>0</v>
      </c>
      <c r="O4" s="3">
        <v>30842.019999999993</v>
      </c>
      <c r="P4" s="3">
        <v>9560.630000000001</v>
      </c>
      <c r="Q4" s="3">
        <v>3593.3100000000004</v>
      </c>
      <c r="R4" s="3">
        <v>1651.53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100093.51000000001</v>
      </c>
      <c r="Y4" s="3">
        <v>7912.4000000000015</v>
      </c>
      <c r="Z4" s="3">
        <v>339922.00000000017</v>
      </c>
      <c r="AA4" s="3">
        <v>6784.6600000000017</v>
      </c>
      <c r="AB4">
        <v>36967.18</v>
      </c>
      <c r="AC4">
        <v>664.91000000000008</v>
      </c>
      <c r="AD4">
        <v>22361.55</v>
      </c>
      <c r="AE4">
        <v>5227.4399999999978</v>
      </c>
      <c r="AF4">
        <v>1762</v>
      </c>
      <c r="AG4">
        <v>5596</v>
      </c>
      <c r="AH4">
        <v>732</v>
      </c>
      <c r="AI4">
        <v>7542.73</v>
      </c>
      <c r="AJ4">
        <v>2850</v>
      </c>
      <c r="AK4">
        <v>17441.63</v>
      </c>
      <c r="AL4">
        <v>1840.58</v>
      </c>
      <c r="AM4">
        <v>2360.71</v>
      </c>
      <c r="AN4">
        <v>11352.25</v>
      </c>
      <c r="AO4">
        <v>4935.6499999999996</v>
      </c>
      <c r="AP4">
        <v>7211.34</v>
      </c>
      <c r="AQ4">
        <v>2669.64</v>
      </c>
      <c r="AR4">
        <v>0</v>
      </c>
      <c r="AS4">
        <v>385</v>
      </c>
      <c r="AT4">
        <v>0</v>
      </c>
      <c r="AU4">
        <v>0</v>
      </c>
      <c r="AV4">
        <v>0</v>
      </c>
      <c r="AW4">
        <v>0</v>
      </c>
      <c r="AX4">
        <v>0</v>
      </c>
      <c r="AY4">
        <v>6507.7999999999993</v>
      </c>
      <c r="AZ4">
        <v>553.5</v>
      </c>
      <c r="BA4">
        <v>98.9</v>
      </c>
      <c r="BB4">
        <v>10665.630000000006</v>
      </c>
      <c r="BC4" s="3">
        <v>1650.6999999999998</v>
      </c>
      <c r="BD4" s="3">
        <v>6997.08</v>
      </c>
      <c r="BE4" s="3">
        <v>13743.05</v>
      </c>
      <c r="BF4" s="3">
        <v>0</v>
      </c>
      <c r="BG4" s="3">
        <v>0</v>
      </c>
      <c r="BH4" s="3">
        <v>-10818.96</v>
      </c>
      <c r="BI4" s="3">
        <v>4819.33</v>
      </c>
      <c r="BJ4" s="3">
        <v>0</v>
      </c>
      <c r="BK4" s="3">
        <v>4699.82</v>
      </c>
      <c r="BL4" s="3">
        <v>0</v>
      </c>
      <c r="BM4" s="3">
        <v>-10818.96</v>
      </c>
      <c r="BN4" s="3">
        <v>1</v>
      </c>
      <c r="BO4" s="3">
        <v>0</v>
      </c>
      <c r="BP4" s="3">
        <v>3201.24</v>
      </c>
      <c r="BQ4" s="3">
        <v>4354.0000000000018</v>
      </c>
      <c r="BR4" s="3">
        <v>0</v>
      </c>
      <c r="BS4" s="3">
        <v>0</v>
      </c>
      <c r="BT4" s="3">
        <v>0</v>
      </c>
      <c r="BU4" s="3">
        <v>2700.69</v>
      </c>
      <c r="BV4" s="3">
        <v>0</v>
      </c>
      <c r="BW4" s="3">
        <v>0</v>
      </c>
      <c r="BX4" s="3">
        <v>18381.100000000002</v>
      </c>
      <c r="BY4" s="3">
        <v>0</v>
      </c>
      <c r="BZ4" s="3">
        <v>-19.579999999999998</v>
      </c>
      <c r="CA4" s="3">
        <v>-25007.370000000003</v>
      </c>
      <c r="CB4" s="3">
        <v>0</v>
      </c>
      <c r="CC4" s="3">
        <v>-20188.04</v>
      </c>
      <c r="CD4" s="3">
        <v>0</v>
      </c>
    </row>
    <row r="5" spans="1:82" ht="15.05" x14ac:dyDescent="0.3">
      <c r="A5" s="27">
        <v>1002</v>
      </c>
      <c r="B5" s="42" t="str">
        <f>_xlfn.XLOOKUP(A5,'Schools lookup'!A:A,'Schools lookup'!B:B)</f>
        <v>CIN1002</v>
      </c>
      <c r="C5" s="42" t="str">
        <f>_xlfn.XLOOKUP(A5,'Schools lookup'!A:A,'Schools lookup'!C:C)</f>
        <v>Gamesley Early Excellence Centre</v>
      </c>
      <c r="D5" s="3">
        <v>-14040.900000000001</v>
      </c>
      <c r="E5" s="3">
        <v>70395.22</v>
      </c>
      <c r="F5" s="3">
        <v>21415.49</v>
      </c>
      <c r="G5" s="3">
        <v>314570.01</v>
      </c>
      <c r="H5" s="3">
        <v>0</v>
      </c>
      <c r="I5" s="3">
        <v>3780.2</v>
      </c>
      <c r="J5" s="3">
        <v>0</v>
      </c>
      <c r="K5" s="3">
        <v>0</v>
      </c>
      <c r="L5" s="3">
        <v>3933.71</v>
      </c>
      <c r="M5" s="3">
        <v>0</v>
      </c>
      <c r="N5" s="3">
        <v>0</v>
      </c>
      <c r="O5" s="3">
        <v>4936.24</v>
      </c>
      <c r="P5" s="3">
        <v>2215</v>
      </c>
      <c r="Q5" s="3">
        <v>107.32</v>
      </c>
      <c r="R5" s="3">
        <v>1737.12</v>
      </c>
      <c r="S5" s="3">
        <v>517.81999999999994</v>
      </c>
      <c r="T5" s="3">
        <v>0</v>
      </c>
      <c r="U5" s="3">
        <v>0</v>
      </c>
      <c r="V5" s="3">
        <v>0</v>
      </c>
      <c r="W5" s="3">
        <v>11791.34</v>
      </c>
      <c r="X5" s="3">
        <v>65551.999999999985</v>
      </c>
      <c r="Y5" s="3">
        <v>20642.54</v>
      </c>
      <c r="Z5" s="3">
        <v>113053.48999999999</v>
      </c>
      <c r="AA5" s="3">
        <v>0</v>
      </c>
      <c r="AB5">
        <v>0</v>
      </c>
      <c r="AC5">
        <v>0</v>
      </c>
      <c r="AD5">
        <v>0</v>
      </c>
      <c r="AE5">
        <v>653.13</v>
      </c>
      <c r="AF5">
        <v>37.5</v>
      </c>
      <c r="AG5">
        <v>2484</v>
      </c>
      <c r="AH5">
        <v>298</v>
      </c>
      <c r="AI5">
        <v>10225.549999999999</v>
      </c>
      <c r="AJ5">
        <v>0</v>
      </c>
      <c r="AK5">
        <v>132.99</v>
      </c>
      <c r="AL5">
        <v>0</v>
      </c>
      <c r="AM5">
        <v>0</v>
      </c>
      <c r="AN5">
        <v>3383.92</v>
      </c>
      <c r="AO5">
        <v>0</v>
      </c>
      <c r="AP5">
        <v>5454.9599999999991</v>
      </c>
      <c r="AQ5">
        <v>0</v>
      </c>
      <c r="AR5">
        <v>0</v>
      </c>
      <c r="AS5">
        <v>463.43</v>
      </c>
      <c r="AT5">
        <v>0</v>
      </c>
      <c r="AU5">
        <v>0</v>
      </c>
      <c r="AV5">
        <v>0</v>
      </c>
      <c r="AW5">
        <v>0</v>
      </c>
      <c r="AX5">
        <v>0</v>
      </c>
      <c r="AY5">
        <v>207.99999999999994</v>
      </c>
      <c r="AZ5">
        <v>189</v>
      </c>
      <c r="BA5">
        <v>84581.4</v>
      </c>
      <c r="BB5">
        <v>103.19000000000003</v>
      </c>
      <c r="BC5" s="3">
        <v>0</v>
      </c>
      <c r="BD5" s="3">
        <v>9874.48</v>
      </c>
      <c r="BE5" s="3">
        <v>9534.26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4326.25</v>
      </c>
      <c r="BL5" s="3">
        <v>0</v>
      </c>
      <c r="BM5" s="3">
        <v>0</v>
      </c>
      <c r="BN5" s="3">
        <v>1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-9115.32</v>
      </c>
      <c r="BY5" s="3">
        <v>25741.74</v>
      </c>
      <c r="BZ5" s="3">
        <v>0</v>
      </c>
      <c r="CA5" s="3">
        <v>82186.559999999998</v>
      </c>
      <c r="CB5" s="3">
        <v>0</v>
      </c>
      <c r="CC5" s="3">
        <v>70395.22</v>
      </c>
      <c r="CD5" s="3">
        <v>0</v>
      </c>
    </row>
    <row r="6" spans="1:82" ht="15.05" x14ac:dyDescent="0.3">
      <c r="A6" s="27">
        <v>1012</v>
      </c>
      <c r="B6" s="42" t="str">
        <f>_xlfn.XLOOKUP(A6,'Schools lookup'!A:A,'Schools lookup'!B:B)</f>
        <v>CIN1012</v>
      </c>
      <c r="C6" s="42" t="str">
        <f>_xlfn.XLOOKUP(A6,'Schools lookup'!A:A,'Schools lookup'!C:C)</f>
        <v>New Mills Nursery School</v>
      </c>
      <c r="D6" s="3">
        <v>8058.91</v>
      </c>
      <c r="E6" s="3">
        <v>2275</v>
      </c>
      <c r="F6" s="3">
        <v>21864.94</v>
      </c>
      <c r="G6" s="3">
        <v>316786.82999999996</v>
      </c>
      <c r="H6" s="3">
        <v>0</v>
      </c>
      <c r="I6" s="3">
        <v>4144.58</v>
      </c>
      <c r="J6" s="3">
        <v>0</v>
      </c>
      <c r="K6" s="3">
        <v>0</v>
      </c>
      <c r="L6" s="3">
        <v>4178.0600000000004</v>
      </c>
      <c r="M6" s="3">
        <v>0</v>
      </c>
      <c r="N6" s="3">
        <v>0</v>
      </c>
      <c r="O6" s="3">
        <v>10965.179999999998</v>
      </c>
      <c r="P6" s="3">
        <v>0</v>
      </c>
      <c r="Q6" s="3">
        <v>53578.61</v>
      </c>
      <c r="R6" s="3">
        <v>1204.96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198426.88999999984</v>
      </c>
      <c r="Y6" s="3">
        <v>12644.060000000003</v>
      </c>
      <c r="Z6" s="3">
        <v>50207.590000000018</v>
      </c>
      <c r="AA6" s="3">
        <v>0</v>
      </c>
      <c r="AB6">
        <v>45573.629999999976</v>
      </c>
      <c r="AC6">
        <v>0</v>
      </c>
      <c r="AD6">
        <v>3385.9500000000003</v>
      </c>
      <c r="AE6">
        <v>1273.3000000000002</v>
      </c>
      <c r="AF6">
        <v>655</v>
      </c>
      <c r="AG6">
        <v>3680</v>
      </c>
      <c r="AH6">
        <v>401</v>
      </c>
      <c r="AI6">
        <v>4064.06</v>
      </c>
      <c r="AJ6">
        <v>447.5</v>
      </c>
      <c r="AK6">
        <v>16425</v>
      </c>
      <c r="AL6">
        <v>1843.1</v>
      </c>
      <c r="AM6">
        <v>4958.88</v>
      </c>
      <c r="AN6">
        <v>2744.5</v>
      </c>
      <c r="AO6">
        <v>2312.17</v>
      </c>
      <c r="AP6">
        <v>4562.34</v>
      </c>
      <c r="AQ6">
        <v>2127.75</v>
      </c>
      <c r="AR6">
        <v>0</v>
      </c>
      <c r="AS6">
        <v>0</v>
      </c>
      <c r="AT6">
        <v>0</v>
      </c>
      <c r="AU6">
        <v>0</v>
      </c>
      <c r="AV6">
        <v>0</v>
      </c>
      <c r="AW6">
        <v>295</v>
      </c>
      <c r="AX6">
        <v>0</v>
      </c>
      <c r="AY6">
        <v>4420.6299999999992</v>
      </c>
      <c r="AZ6">
        <v>472.5</v>
      </c>
      <c r="BA6">
        <v>35</v>
      </c>
      <c r="BB6">
        <v>455.33</v>
      </c>
      <c r="BC6" s="3">
        <v>0</v>
      </c>
      <c r="BD6" s="3">
        <v>9232.2100000000009</v>
      </c>
      <c r="BE6" s="3">
        <v>12893.339999999997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4254.7</v>
      </c>
      <c r="BL6" s="3">
        <v>0</v>
      </c>
      <c r="BM6" s="3">
        <v>0</v>
      </c>
      <c r="BN6" s="3">
        <v>1</v>
      </c>
      <c r="BO6" s="3">
        <v>0</v>
      </c>
      <c r="BP6" s="3">
        <v>3027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15380.400000000001</v>
      </c>
      <c r="BY6" s="3">
        <v>23092.639999999999</v>
      </c>
      <c r="BZ6" s="3">
        <v>0</v>
      </c>
      <c r="CA6" s="3">
        <v>2275</v>
      </c>
      <c r="CB6" s="3">
        <v>0</v>
      </c>
      <c r="CC6" s="3">
        <v>2275</v>
      </c>
      <c r="CD6" s="3">
        <v>0</v>
      </c>
    </row>
    <row r="7" spans="1:82" ht="15.05" x14ac:dyDescent="0.3">
      <c r="A7" s="27">
        <v>1013</v>
      </c>
      <c r="B7" s="42" t="str">
        <f>_xlfn.XLOOKUP(A7,'Schools lookup'!A:A,'Schools lookup'!B:B)</f>
        <v>CIN1013</v>
      </c>
      <c r="C7" s="42" t="str">
        <f>_xlfn.XLOOKUP(A7,'Schools lookup'!A:A,'Schools lookup'!C:C)</f>
        <v>Ripley Nursery School</v>
      </c>
      <c r="D7" s="3">
        <v>19664.599999999991</v>
      </c>
      <c r="E7" s="3">
        <v>69636.88</v>
      </c>
      <c r="F7" s="3">
        <v>16744.8</v>
      </c>
      <c r="G7" s="3">
        <v>705582.05</v>
      </c>
      <c r="H7" s="3">
        <v>0</v>
      </c>
      <c r="I7" s="3">
        <v>56261.710000000006</v>
      </c>
      <c r="J7" s="3">
        <v>0</v>
      </c>
      <c r="K7" s="3">
        <v>0</v>
      </c>
      <c r="L7" s="3">
        <v>11728.2</v>
      </c>
      <c r="M7" s="3">
        <v>0</v>
      </c>
      <c r="N7" s="3">
        <v>0</v>
      </c>
      <c r="O7" s="3">
        <v>53874.630000000005</v>
      </c>
      <c r="P7" s="3">
        <v>27198.990000000013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272484.39999999997</v>
      </c>
      <c r="Y7" s="3">
        <v>0</v>
      </c>
      <c r="Z7" s="3">
        <v>272465.6999999999</v>
      </c>
      <c r="AA7" s="3">
        <v>15498.130000000003</v>
      </c>
      <c r="AB7">
        <v>49781.98</v>
      </c>
      <c r="AC7">
        <v>0</v>
      </c>
      <c r="AD7">
        <v>50799.680000000008</v>
      </c>
      <c r="AE7">
        <v>5025.9800000000014</v>
      </c>
      <c r="AF7">
        <v>3104.5</v>
      </c>
      <c r="AG7">
        <v>1490</v>
      </c>
      <c r="AH7">
        <v>0</v>
      </c>
      <c r="AI7">
        <v>-1936.8300000000006</v>
      </c>
      <c r="AJ7">
        <v>1338.96</v>
      </c>
      <c r="AK7">
        <v>20653.010000000013</v>
      </c>
      <c r="AL7">
        <v>4448.8700000000008</v>
      </c>
      <c r="AM7">
        <v>11702.640000000003</v>
      </c>
      <c r="AN7">
        <v>14845.25</v>
      </c>
      <c r="AO7">
        <v>3605.99</v>
      </c>
      <c r="AP7">
        <v>7147.6399999999967</v>
      </c>
      <c r="AQ7">
        <v>0</v>
      </c>
      <c r="AR7">
        <v>0</v>
      </c>
      <c r="AS7">
        <v>7228.1800000000012</v>
      </c>
      <c r="AT7">
        <v>0</v>
      </c>
      <c r="AU7">
        <v>0</v>
      </c>
      <c r="AV7">
        <v>0</v>
      </c>
      <c r="AW7">
        <v>0</v>
      </c>
      <c r="AX7">
        <v>0</v>
      </c>
      <c r="AY7">
        <v>1759.1900000000007</v>
      </c>
      <c r="AZ7">
        <v>4341.92</v>
      </c>
      <c r="BA7">
        <v>2680</v>
      </c>
      <c r="BB7">
        <v>40862.550000000003</v>
      </c>
      <c r="BC7" s="3">
        <v>0</v>
      </c>
      <c r="BD7" s="3">
        <v>5212.08</v>
      </c>
      <c r="BE7" s="3">
        <v>11379.06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4919.3500000000004</v>
      </c>
      <c r="BL7" s="3">
        <v>0</v>
      </c>
      <c r="BM7" s="3">
        <v>0</v>
      </c>
      <c r="BN7" s="3">
        <v>1</v>
      </c>
      <c r="BO7" s="3">
        <v>0</v>
      </c>
      <c r="BP7" s="3">
        <v>0</v>
      </c>
      <c r="BQ7" s="3">
        <v>10086.5</v>
      </c>
      <c r="BR7" s="3">
        <v>0</v>
      </c>
      <c r="BS7" s="3">
        <v>0</v>
      </c>
      <c r="BT7" s="3">
        <v>0</v>
      </c>
      <c r="BU7" s="3">
        <v>789.24</v>
      </c>
      <c r="BV7" s="3">
        <v>0</v>
      </c>
      <c r="BW7" s="3">
        <v>0</v>
      </c>
      <c r="BX7" s="3">
        <v>68391.299999999988</v>
      </c>
      <c r="BY7" s="3">
        <v>10788.41</v>
      </c>
      <c r="BZ7" s="3">
        <v>0</v>
      </c>
      <c r="CA7" s="3">
        <v>69636.88</v>
      </c>
      <c r="CB7" s="3">
        <v>0</v>
      </c>
      <c r="CC7" s="3">
        <v>69636.88</v>
      </c>
      <c r="CD7" s="3">
        <v>0</v>
      </c>
    </row>
    <row r="8" spans="1:82" ht="15.05" x14ac:dyDescent="0.3">
      <c r="A8" s="27">
        <v>1016</v>
      </c>
      <c r="B8" s="42" t="str">
        <f>_xlfn.XLOOKUP(A8,'Schools lookup'!A:A,'Schools lookup'!B:B)</f>
        <v>CIN1016</v>
      </c>
      <c r="C8" s="42" t="str">
        <f>_xlfn.XLOOKUP(A8,'Schools lookup'!A:A,'Schools lookup'!C:C)</f>
        <v>Flagg Nursery School</v>
      </c>
      <c r="D8" s="3">
        <v>90938.579999999987</v>
      </c>
      <c r="E8" s="3">
        <v>-73713.049999999988</v>
      </c>
      <c r="F8" s="3">
        <v>20948.03</v>
      </c>
      <c r="G8" s="3">
        <v>375719.28</v>
      </c>
      <c r="H8" s="3">
        <v>0</v>
      </c>
      <c r="I8" s="3">
        <v>300.13</v>
      </c>
      <c r="J8" s="3">
        <v>0</v>
      </c>
      <c r="K8" s="3">
        <v>0</v>
      </c>
      <c r="L8" s="3">
        <v>6205.5700000000006</v>
      </c>
      <c r="M8" s="3">
        <v>0</v>
      </c>
      <c r="N8" s="3">
        <v>0</v>
      </c>
      <c r="O8" s="3">
        <v>2446.31</v>
      </c>
      <c r="P8" s="3">
        <v>0</v>
      </c>
      <c r="Q8" s="3">
        <v>0</v>
      </c>
      <c r="R8" s="3">
        <v>510</v>
      </c>
      <c r="S8" s="3">
        <v>0</v>
      </c>
      <c r="T8" s="3">
        <v>0</v>
      </c>
      <c r="U8" s="3">
        <v>0</v>
      </c>
      <c r="V8" s="3">
        <v>0</v>
      </c>
      <c r="W8" s="3">
        <v>25564.549999999996</v>
      </c>
      <c r="X8" s="3">
        <v>139024.71000000002</v>
      </c>
      <c r="Y8" s="3">
        <v>3559.2699999999995</v>
      </c>
      <c r="Z8" s="3">
        <v>116279.87000000001</v>
      </c>
      <c r="AA8" s="3">
        <v>16227.780000000002</v>
      </c>
      <c r="AB8">
        <v>25144.780000000002</v>
      </c>
      <c r="AC8">
        <v>0</v>
      </c>
      <c r="AD8">
        <v>0</v>
      </c>
      <c r="AE8">
        <v>1628.8300000000002</v>
      </c>
      <c r="AF8">
        <v>2365.2399999999998</v>
      </c>
      <c r="AG8">
        <v>482</v>
      </c>
      <c r="AH8">
        <v>0</v>
      </c>
      <c r="AI8">
        <v>6176.48</v>
      </c>
      <c r="AJ8">
        <v>40.11</v>
      </c>
      <c r="AK8">
        <v>3480.6799999999985</v>
      </c>
      <c r="AL8">
        <v>743.06</v>
      </c>
      <c r="AM8">
        <v>5973.14</v>
      </c>
      <c r="AN8">
        <v>2495</v>
      </c>
      <c r="AO8">
        <v>9968.130000000001</v>
      </c>
      <c r="AP8">
        <v>12127.319999999998</v>
      </c>
      <c r="AQ8">
        <v>2134.4</v>
      </c>
      <c r="AR8">
        <v>0</v>
      </c>
      <c r="AS8">
        <v>654.15</v>
      </c>
      <c r="AT8">
        <v>0</v>
      </c>
      <c r="AU8">
        <v>30.87</v>
      </c>
      <c r="AV8">
        <v>0</v>
      </c>
      <c r="AW8">
        <v>0</v>
      </c>
      <c r="AX8">
        <v>0</v>
      </c>
      <c r="AY8">
        <v>6355.1999999999989</v>
      </c>
      <c r="AZ8">
        <v>9995.4399999999987</v>
      </c>
      <c r="BA8">
        <v>674</v>
      </c>
      <c r="BB8">
        <v>2270.8600000000006</v>
      </c>
      <c r="BC8" s="3">
        <v>0</v>
      </c>
      <c r="BD8" s="3">
        <v>5517.08</v>
      </c>
      <c r="BE8" s="3">
        <v>9712.99</v>
      </c>
      <c r="BF8" s="3">
        <v>0</v>
      </c>
      <c r="BG8" s="3">
        <v>0</v>
      </c>
      <c r="BH8" s="3">
        <v>0</v>
      </c>
      <c r="BI8" s="3">
        <v>31032.61</v>
      </c>
      <c r="BJ8" s="3">
        <v>0</v>
      </c>
      <c r="BK8" s="3">
        <v>4303.75</v>
      </c>
      <c r="BL8" s="3">
        <v>0</v>
      </c>
      <c r="BM8" s="3">
        <v>0</v>
      </c>
      <c r="BN8" s="3">
        <v>1</v>
      </c>
      <c r="BO8" s="3">
        <v>0</v>
      </c>
      <c r="BP8" s="3">
        <v>3003</v>
      </c>
      <c r="BQ8" s="3">
        <v>0</v>
      </c>
      <c r="BR8" s="3">
        <v>1270</v>
      </c>
      <c r="BS8" s="3">
        <v>0</v>
      </c>
      <c r="BT8" s="3">
        <v>0</v>
      </c>
      <c r="BU8" s="3">
        <v>5014.8999999999996</v>
      </c>
      <c r="BV8" s="3">
        <v>9.98</v>
      </c>
      <c r="BW8" s="3">
        <v>0</v>
      </c>
      <c r="BX8" s="3">
        <v>93058.479999999981</v>
      </c>
      <c r="BY8" s="3">
        <v>15953.9</v>
      </c>
      <c r="BZ8" s="3">
        <v>0</v>
      </c>
      <c r="CA8" s="3">
        <v>-79181.109999999986</v>
      </c>
      <c r="CB8" s="3">
        <v>0</v>
      </c>
      <c r="CC8" s="3">
        <v>-73713.049999999988</v>
      </c>
      <c r="CD8" s="3">
        <v>0</v>
      </c>
    </row>
    <row r="9" spans="1:82" ht="15.05" x14ac:dyDescent="0.3">
      <c r="A9" s="27">
        <v>1018</v>
      </c>
      <c r="B9" s="42" t="str">
        <f>_xlfn.XLOOKUP(A9,'Schools lookup'!A:A,'Schools lookup'!B:B)</f>
        <v>CIN1018</v>
      </c>
      <c r="C9" s="42" t="str">
        <f>_xlfn.XLOOKUP(A9,'Schools lookup'!A:A,'Schools lookup'!C:C)</f>
        <v>Pinxton Nursery School</v>
      </c>
      <c r="D9" s="3">
        <v>101394.53</v>
      </c>
      <c r="E9" s="3">
        <v>0</v>
      </c>
      <c r="F9" s="3">
        <v>15136.07</v>
      </c>
      <c r="G9" s="3">
        <v>507417.3</v>
      </c>
      <c r="H9" s="3">
        <v>0</v>
      </c>
      <c r="I9" s="3">
        <v>3115.59</v>
      </c>
      <c r="J9" s="3">
        <v>0</v>
      </c>
      <c r="K9" s="3">
        <v>0</v>
      </c>
      <c r="L9" s="3">
        <v>7642.03</v>
      </c>
      <c r="M9" s="3">
        <v>0</v>
      </c>
      <c r="N9" s="3">
        <v>0</v>
      </c>
      <c r="O9" s="3">
        <v>97745.97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189941.62</v>
      </c>
      <c r="Y9" s="3">
        <v>0</v>
      </c>
      <c r="Z9" s="3">
        <v>145797.55000000002</v>
      </c>
      <c r="AA9" s="3">
        <v>0</v>
      </c>
      <c r="AB9">
        <v>40819.180000000008</v>
      </c>
      <c r="AC9">
        <v>0</v>
      </c>
      <c r="AD9">
        <v>94229.900000000009</v>
      </c>
      <c r="AE9">
        <v>1710.98</v>
      </c>
      <c r="AF9">
        <v>1419</v>
      </c>
      <c r="AG9">
        <v>782</v>
      </c>
      <c r="AH9">
        <v>2159.56</v>
      </c>
      <c r="AI9">
        <v>26040.18</v>
      </c>
      <c r="AJ9">
        <v>0</v>
      </c>
      <c r="AK9">
        <v>32608.480000000014</v>
      </c>
      <c r="AL9">
        <v>3253.8100000000004</v>
      </c>
      <c r="AM9">
        <v>9391.4999999999982</v>
      </c>
      <c r="AN9">
        <v>13972</v>
      </c>
      <c r="AO9">
        <v>4368.57</v>
      </c>
      <c r="AP9">
        <v>10789.179999999988</v>
      </c>
      <c r="AQ9">
        <v>1000</v>
      </c>
      <c r="AR9">
        <v>0</v>
      </c>
      <c r="AS9">
        <v>684.95</v>
      </c>
      <c r="AT9">
        <v>0</v>
      </c>
      <c r="AU9">
        <v>1243</v>
      </c>
      <c r="AV9">
        <v>0</v>
      </c>
      <c r="AW9">
        <v>6519.74</v>
      </c>
      <c r="AX9">
        <v>0</v>
      </c>
      <c r="AY9">
        <v>2216.1800000000003</v>
      </c>
      <c r="AZ9">
        <v>567</v>
      </c>
      <c r="BA9">
        <v>0</v>
      </c>
      <c r="BB9">
        <v>250.43999999999997</v>
      </c>
      <c r="BC9" s="3">
        <v>0</v>
      </c>
      <c r="BD9" s="3">
        <v>14138.33</v>
      </c>
      <c r="BE9" s="3">
        <v>10324.91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4496.8</v>
      </c>
      <c r="BL9" s="3">
        <v>0</v>
      </c>
      <c r="BM9" s="3">
        <v>0</v>
      </c>
      <c r="BN9" s="3">
        <v>1</v>
      </c>
      <c r="BO9" s="3">
        <v>0</v>
      </c>
      <c r="BP9" s="3">
        <v>14228.01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103087.36</v>
      </c>
      <c r="BY9" s="3">
        <v>5404.86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</row>
    <row r="10" spans="1:82" ht="15.05" x14ac:dyDescent="0.3">
      <c r="A10" s="27">
        <v>1019</v>
      </c>
      <c r="B10" s="42" t="str">
        <f>_xlfn.XLOOKUP(A10,'Schools lookup'!A:A,'Schools lookup'!B:B)</f>
        <v>CIN1019</v>
      </c>
      <c r="C10" s="42" t="str">
        <f>_xlfn.XLOOKUP(A10,'Schools lookup'!A:A,'Schools lookup'!C:C)</f>
        <v>South Normanton Nursery School</v>
      </c>
      <c r="D10" s="3">
        <v>-94461.28</v>
      </c>
      <c r="E10" s="3">
        <v>164626.31</v>
      </c>
      <c r="F10" s="3">
        <v>7919.85</v>
      </c>
      <c r="G10" s="3">
        <v>513863.81000000006</v>
      </c>
      <c r="H10" s="3">
        <v>0</v>
      </c>
      <c r="I10" s="3">
        <v>68300.59</v>
      </c>
      <c r="J10" s="3">
        <v>0</v>
      </c>
      <c r="K10" s="3">
        <v>0</v>
      </c>
      <c r="L10" s="3">
        <v>9482.1299999999992</v>
      </c>
      <c r="M10" s="3">
        <v>300</v>
      </c>
      <c r="N10" s="3">
        <v>0</v>
      </c>
      <c r="O10" s="3">
        <v>4744.34</v>
      </c>
      <c r="P10" s="3">
        <v>0</v>
      </c>
      <c r="Q10" s="3">
        <v>1736.1299999999999</v>
      </c>
      <c r="R10" s="3">
        <v>6174.49</v>
      </c>
      <c r="S10" s="3">
        <v>0</v>
      </c>
      <c r="T10" s="3">
        <v>0</v>
      </c>
      <c r="U10" s="3">
        <v>0</v>
      </c>
      <c r="V10" s="3">
        <v>0</v>
      </c>
      <c r="W10" s="3">
        <v>11480.94</v>
      </c>
      <c r="X10" s="3">
        <v>138093.28999999998</v>
      </c>
      <c r="Y10" s="3">
        <v>0</v>
      </c>
      <c r="Z10" s="3">
        <v>310074.32</v>
      </c>
      <c r="AA10" s="3">
        <v>23860.259999999995</v>
      </c>
      <c r="AB10">
        <v>44436.770000000011</v>
      </c>
      <c r="AC10">
        <v>0</v>
      </c>
      <c r="AD10">
        <v>5484.2800000000007</v>
      </c>
      <c r="AE10">
        <v>2325.4500000000003</v>
      </c>
      <c r="AF10">
        <v>2555.41</v>
      </c>
      <c r="AG10">
        <v>5393</v>
      </c>
      <c r="AH10">
        <v>5083.1900000000005</v>
      </c>
      <c r="AI10">
        <v>6035.45</v>
      </c>
      <c r="AJ10">
        <v>3422.4599999999991</v>
      </c>
      <c r="AK10">
        <v>1832.9399999999994</v>
      </c>
      <c r="AL10">
        <v>917.57</v>
      </c>
      <c r="AM10">
        <v>6841.6799999999994</v>
      </c>
      <c r="AN10">
        <v>10479</v>
      </c>
      <c r="AO10">
        <v>2190.4300000000003</v>
      </c>
      <c r="AP10">
        <v>9354.9800000000032</v>
      </c>
      <c r="AQ10">
        <v>1301</v>
      </c>
      <c r="AR10">
        <v>0</v>
      </c>
      <c r="AS10">
        <v>2006.9100000000003</v>
      </c>
      <c r="AT10">
        <v>0</v>
      </c>
      <c r="AU10">
        <v>0</v>
      </c>
      <c r="AV10">
        <v>1312.58</v>
      </c>
      <c r="AW10">
        <v>2449</v>
      </c>
      <c r="AX10">
        <v>0</v>
      </c>
      <c r="AY10">
        <v>1311.2799999999997</v>
      </c>
      <c r="AZ10">
        <v>891</v>
      </c>
      <c r="BA10">
        <v>5650</v>
      </c>
      <c r="BB10">
        <v>0</v>
      </c>
      <c r="BC10" s="3">
        <v>3118.14</v>
      </c>
      <c r="BD10" s="3">
        <v>20927.650000000001</v>
      </c>
      <c r="BE10" s="3">
        <v>10004.790000000001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4687.6000000000004</v>
      </c>
      <c r="BL10" s="3">
        <v>0</v>
      </c>
      <c r="BM10" s="3">
        <v>0</v>
      </c>
      <c r="BN10" s="3">
        <v>1</v>
      </c>
      <c r="BO10" s="3">
        <v>0</v>
      </c>
      <c r="BP10" s="3">
        <v>2788.73</v>
      </c>
      <c r="BQ10" s="3">
        <v>0</v>
      </c>
      <c r="BR10" s="3">
        <v>0</v>
      </c>
      <c r="BS10" s="3">
        <v>0</v>
      </c>
      <c r="BT10" s="3">
        <v>0</v>
      </c>
      <c r="BU10" s="3">
        <v>1585.68</v>
      </c>
      <c r="BV10" s="3">
        <v>597.6</v>
      </c>
      <c r="BW10" s="3">
        <v>0</v>
      </c>
      <c r="BX10" s="3">
        <v>-117212.62</v>
      </c>
      <c r="BY10" s="3">
        <v>7635.44</v>
      </c>
      <c r="BZ10" s="3">
        <v>0</v>
      </c>
      <c r="CA10" s="3">
        <v>176107.25</v>
      </c>
      <c r="CB10" s="3">
        <v>0</v>
      </c>
      <c r="CC10" s="3">
        <v>164626.31</v>
      </c>
      <c r="CD10" s="3">
        <v>0</v>
      </c>
    </row>
    <row r="11" spans="1:82" ht="16.45" customHeight="1" x14ac:dyDescent="0.3">
      <c r="A11" s="27">
        <v>1020</v>
      </c>
      <c r="B11" s="42" t="str">
        <f>_xlfn.XLOOKUP(A11,'Schools lookup'!A:A,'Schools lookup'!B:B)</f>
        <v>CIN1020</v>
      </c>
      <c r="C11" s="42" t="str">
        <f>_xlfn.XLOOKUP(A11,'Schools lookup'!A:A,'Schools lookup'!C:C)</f>
        <v>Alfreton Nursery School</v>
      </c>
      <c r="D11" s="3">
        <v>37778.28</v>
      </c>
      <c r="E11" s="3">
        <v>87833.35</v>
      </c>
      <c r="F11" s="3">
        <v>11097.28</v>
      </c>
      <c r="G11" s="3">
        <v>655798.75999999989</v>
      </c>
      <c r="H11" s="3">
        <v>0</v>
      </c>
      <c r="I11" s="3">
        <v>35920.65</v>
      </c>
      <c r="J11" s="3">
        <v>0</v>
      </c>
      <c r="K11" s="3">
        <v>0</v>
      </c>
      <c r="L11" s="3">
        <v>9576.6200000000008</v>
      </c>
      <c r="M11" s="3">
        <v>0</v>
      </c>
      <c r="N11" s="3">
        <v>0</v>
      </c>
      <c r="O11" s="3">
        <v>86302.159999999974</v>
      </c>
      <c r="P11" s="3">
        <v>0</v>
      </c>
      <c r="Q11" s="3">
        <v>0</v>
      </c>
      <c r="R11" s="3">
        <v>507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285657.90000000002</v>
      </c>
      <c r="Y11" s="3">
        <v>0</v>
      </c>
      <c r="Z11" s="3">
        <v>249384.68999999992</v>
      </c>
      <c r="AA11" s="3">
        <v>3889.4600000000005</v>
      </c>
      <c r="AB11">
        <v>59992.019999999975</v>
      </c>
      <c r="AC11">
        <v>0</v>
      </c>
      <c r="AD11">
        <v>14405.65</v>
      </c>
      <c r="AE11">
        <v>2674.3800000000006</v>
      </c>
      <c r="AF11">
        <v>1125.02</v>
      </c>
      <c r="AG11">
        <v>1100</v>
      </c>
      <c r="AH11">
        <v>1767.3</v>
      </c>
      <c r="AI11">
        <v>13156.009999999997</v>
      </c>
      <c r="AJ11">
        <v>2400</v>
      </c>
      <c r="AK11">
        <v>19135.810000000001</v>
      </c>
      <c r="AL11">
        <v>238.27</v>
      </c>
      <c r="AM11">
        <v>13613.210000000005</v>
      </c>
      <c r="AN11">
        <v>16217.5</v>
      </c>
      <c r="AO11">
        <v>5305.9</v>
      </c>
      <c r="AP11">
        <v>12969.429999999975</v>
      </c>
      <c r="AQ11">
        <v>1938</v>
      </c>
      <c r="AR11">
        <v>0</v>
      </c>
      <c r="AS11">
        <v>3522.8300000000004</v>
      </c>
      <c r="AT11">
        <v>0</v>
      </c>
      <c r="AU11">
        <v>716.16</v>
      </c>
      <c r="AV11">
        <v>631.80000000000007</v>
      </c>
      <c r="AW11">
        <v>950</v>
      </c>
      <c r="AX11">
        <v>0</v>
      </c>
      <c r="AY11">
        <v>9229.2099999999991</v>
      </c>
      <c r="AZ11">
        <v>1418.5</v>
      </c>
      <c r="BA11">
        <v>0</v>
      </c>
      <c r="BB11">
        <v>3406.0800000000013</v>
      </c>
      <c r="BC11" s="3">
        <v>1081.5</v>
      </c>
      <c r="BD11" s="3">
        <v>36964.239999999998</v>
      </c>
      <c r="BE11" s="3">
        <v>22606.59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4685.3500000000004</v>
      </c>
      <c r="BL11" s="3">
        <v>0</v>
      </c>
      <c r="BM11" s="3">
        <v>0</v>
      </c>
      <c r="BN11" s="3">
        <v>1</v>
      </c>
      <c r="BO11" s="3">
        <v>0</v>
      </c>
      <c r="BP11" s="3">
        <v>19751.61</v>
      </c>
      <c r="BQ11" s="3">
        <v>0</v>
      </c>
      <c r="BR11" s="3">
        <v>0</v>
      </c>
      <c r="BS11" s="3">
        <v>0</v>
      </c>
      <c r="BT11" s="3">
        <v>0</v>
      </c>
      <c r="BU11" s="3">
        <v>-2707.98</v>
      </c>
      <c r="BV11" s="3">
        <v>0</v>
      </c>
      <c r="BW11" s="3">
        <v>0</v>
      </c>
      <c r="BX11" s="3">
        <v>40386.010000000009</v>
      </c>
      <c r="BY11" s="3">
        <v>0</v>
      </c>
      <c r="BZ11" s="3">
        <v>-1261</v>
      </c>
      <c r="CA11" s="3">
        <v>87833.35</v>
      </c>
      <c r="CB11" s="3">
        <v>0</v>
      </c>
      <c r="CC11" s="3">
        <v>87833.35</v>
      </c>
      <c r="CD11" s="3">
        <v>0</v>
      </c>
    </row>
    <row r="12" spans="1:82" ht="15.05" x14ac:dyDescent="0.3">
      <c r="A12" s="25">
        <v>2000</v>
      </c>
      <c r="B12" s="42" t="str">
        <f>_xlfn.XLOOKUP(A12,'Schools lookup'!A:A,'Schools lookup'!B:B)</f>
        <v>CIP2000</v>
      </c>
      <c r="C12" s="42" t="str">
        <f>_xlfn.XLOOKUP(A12,'Schools lookup'!A:A,'Schools lookup'!C:C)</f>
        <v>Leys Junior School</v>
      </c>
      <c r="D12" s="3">
        <v>93914.829999999987</v>
      </c>
      <c r="E12" s="3">
        <v>-18579.069999999996</v>
      </c>
      <c r="F12" s="3">
        <v>18195.23</v>
      </c>
      <c r="G12" s="3">
        <v>1049612.99</v>
      </c>
      <c r="H12" s="3">
        <v>0</v>
      </c>
      <c r="I12" s="3">
        <v>89354.14</v>
      </c>
      <c r="J12" s="3">
        <v>0</v>
      </c>
      <c r="K12" s="3">
        <v>126860</v>
      </c>
      <c r="L12" s="3">
        <v>51440.639999999999</v>
      </c>
      <c r="M12" s="3">
        <v>0</v>
      </c>
      <c r="N12" s="3">
        <v>0</v>
      </c>
      <c r="O12" s="3">
        <v>9905.31</v>
      </c>
      <c r="P12" s="3">
        <v>20564.969999999994</v>
      </c>
      <c r="Q12" s="3">
        <v>12676.92</v>
      </c>
      <c r="R12" s="3">
        <v>1482.79</v>
      </c>
      <c r="S12" s="3">
        <v>13371.809999999998</v>
      </c>
      <c r="T12" s="3">
        <v>0</v>
      </c>
      <c r="U12" s="3">
        <v>0</v>
      </c>
      <c r="V12" s="3">
        <v>0</v>
      </c>
      <c r="W12" s="3">
        <v>7970.3600000000006</v>
      </c>
      <c r="X12" s="3">
        <v>680714.39000000025</v>
      </c>
      <c r="Y12" s="3">
        <v>3488.3100000000004</v>
      </c>
      <c r="Z12" s="3">
        <v>232617.91</v>
      </c>
      <c r="AA12" s="3">
        <v>39002.640000000021</v>
      </c>
      <c r="AB12">
        <v>67423.39999999998</v>
      </c>
      <c r="AC12">
        <v>0</v>
      </c>
      <c r="AD12">
        <v>36257.069999999985</v>
      </c>
      <c r="AE12">
        <v>4830.97</v>
      </c>
      <c r="AF12">
        <v>2967</v>
      </c>
      <c r="AG12">
        <v>11227.89</v>
      </c>
      <c r="AH12">
        <v>3116.46</v>
      </c>
      <c r="AI12">
        <v>21708.640000000003</v>
      </c>
      <c r="AJ12">
        <v>5818.85</v>
      </c>
      <c r="AK12">
        <v>2286.4699999999993</v>
      </c>
      <c r="AL12">
        <v>10359.690000000002</v>
      </c>
      <c r="AM12">
        <v>24052.61</v>
      </c>
      <c r="AN12">
        <v>17465</v>
      </c>
      <c r="AO12">
        <v>5620.3700000000008</v>
      </c>
      <c r="AP12">
        <v>48539.920000000006</v>
      </c>
      <c r="AQ12">
        <v>2284.1</v>
      </c>
      <c r="AR12">
        <v>0</v>
      </c>
      <c r="AS12">
        <v>9322.9900000000016</v>
      </c>
      <c r="AT12">
        <v>0</v>
      </c>
      <c r="AU12">
        <v>2325</v>
      </c>
      <c r="AV12">
        <v>0</v>
      </c>
      <c r="AW12">
        <v>0</v>
      </c>
      <c r="AX12">
        <v>0</v>
      </c>
      <c r="AY12">
        <v>3815.1299999999997</v>
      </c>
      <c r="AZ12">
        <v>5643</v>
      </c>
      <c r="BA12">
        <v>12457.34</v>
      </c>
      <c r="BB12">
        <v>54625.94</v>
      </c>
      <c r="BC12" s="3">
        <v>13281</v>
      </c>
      <c r="BD12" s="3">
        <v>40208.14</v>
      </c>
      <c r="BE12" s="3">
        <v>25209.439999999999</v>
      </c>
      <c r="BF12" s="3">
        <v>0</v>
      </c>
      <c r="BG12" s="3">
        <v>0</v>
      </c>
      <c r="BH12" s="3">
        <v>0</v>
      </c>
      <c r="BI12" s="3">
        <v>12087.439999999999</v>
      </c>
      <c r="BJ12" s="3">
        <v>0</v>
      </c>
      <c r="BK12" s="3">
        <v>6047.5</v>
      </c>
      <c r="BL12" s="3">
        <v>0</v>
      </c>
      <c r="BM12" s="3">
        <v>0</v>
      </c>
      <c r="BN12" s="3">
        <v>1</v>
      </c>
      <c r="BO12" s="3">
        <v>0</v>
      </c>
      <c r="BP12" s="3">
        <v>5123</v>
      </c>
      <c r="BQ12" s="3">
        <v>0</v>
      </c>
      <c r="BR12" s="3">
        <v>0</v>
      </c>
      <c r="BS12" s="3">
        <v>0</v>
      </c>
      <c r="BT12" s="3">
        <v>0</v>
      </c>
      <c r="BU12" s="3">
        <v>3561</v>
      </c>
      <c r="BV12" s="3">
        <v>270.08</v>
      </c>
      <c r="BW12" s="3">
        <v>0</v>
      </c>
      <c r="BX12" s="3">
        <v>82514.73</v>
      </c>
      <c r="BY12" s="3">
        <v>15288.65</v>
      </c>
      <c r="BZ12" s="3">
        <v>0</v>
      </c>
      <c r="CA12" s="3">
        <v>-22696.149999999994</v>
      </c>
      <c r="CB12" s="3">
        <v>0</v>
      </c>
      <c r="CC12" s="3">
        <v>-18579.069999999996</v>
      </c>
      <c r="CD12" s="3">
        <v>0</v>
      </c>
    </row>
    <row r="13" spans="1:82" ht="15.05" x14ac:dyDescent="0.3">
      <c r="A13" s="25">
        <v>2002</v>
      </c>
      <c r="B13" s="42" t="str">
        <f>_xlfn.XLOOKUP(A13,'Schools lookup'!A:A,'Schools lookup'!B:B)</f>
        <v>CIP2002</v>
      </c>
      <c r="C13" s="42" t="str">
        <f>_xlfn.XLOOKUP(A13,'Schools lookup'!A:A,'Schools lookup'!C:C)</f>
        <v>Croft Infant School</v>
      </c>
      <c r="D13" s="3">
        <v>135663.67000000001</v>
      </c>
      <c r="E13" s="3">
        <v>0</v>
      </c>
      <c r="F13" s="3">
        <v>-69.02</v>
      </c>
      <c r="G13" s="3">
        <v>1045586.2</v>
      </c>
      <c r="H13" s="3">
        <v>0</v>
      </c>
      <c r="I13" s="3">
        <v>147968.24999999997</v>
      </c>
      <c r="J13" s="3">
        <v>0</v>
      </c>
      <c r="K13" s="3">
        <v>110617.43</v>
      </c>
      <c r="L13" s="3">
        <v>89058</v>
      </c>
      <c r="M13" s="3">
        <v>0</v>
      </c>
      <c r="N13" s="3">
        <v>0</v>
      </c>
      <c r="O13" s="3">
        <v>10216.19</v>
      </c>
      <c r="P13" s="3">
        <v>0</v>
      </c>
      <c r="Q13" s="3">
        <v>50180.57</v>
      </c>
      <c r="R13" s="3">
        <v>6262.1100000000006</v>
      </c>
      <c r="S13" s="3">
        <v>4370.1499999999996</v>
      </c>
      <c r="T13" s="3">
        <v>0</v>
      </c>
      <c r="U13" s="3">
        <v>0</v>
      </c>
      <c r="V13" s="3">
        <v>0</v>
      </c>
      <c r="W13" s="3">
        <v>0</v>
      </c>
      <c r="X13" s="3">
        <v>598144.23000000021</v>
      </c>
      <c r="Y13" s="3">
        <v>0</v>
      </c>
      <c r="Z13" s="3">
        <v>302781.15000000008</v>
      </c>
      <c r="AA13" s="3">
        <v>36996.540000000008</v>
      </c>
      <c r="AB13">
        <v>49244.299999999996</v>
      </c>
      <c r="AC13">
        <v>0</v>
      </c>
      <c r="AD13">
        <v>48689.820000000014</v>
      </c>
      <c r="AE13">
        <v>5193.25</v>
      </c>
      <c r="AF13">
        <v>3979.1</v>
      </c>
      <c r="AG13">
        <v>13410.89</v>
      </c>
      <c r="AH13">
        <v>2863.7799999999997</v>
      </c>
      <c r="AI13">
        <v>25668.169999999995</v>
      </c>
      <c r="AJ13">
        <v>0</v>
      </c>
      <c r="AK13">
        <v>0</v>
      </c>
      <c r="AL13">
        <v>2358.29</v>
      </c>
      <c r="AM13">
        <v>11746.570000000002</v>
      </c>
      <c r="AN13">
        <v>12225.5</v>
      </c>
      <c r="AO13">
        <v>2108.9100000000003</v>
      </c>
      <c r="AP13">
        <v>12604.83</v>
      </c>
      <c r="AQ13">
        <v>1971</v>
      </c>
      <c r="AR13">
        <v>0</v>
      </c>
      <c r="AS13">
        <v>8006.24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4006.5600000000004</v>
      </c>
      <c r="AZ13">
        <v>5643</v>
      </c>
      <c r="BA13">
        <v>0</v>
      </c>
      <c r="BB13">
        <v>85863.57</v>
      </c>
      <c r="BC13" s="3">
        <v>72675.300000000017</v>
      </c>
      <c r="BD13" s="3">
        <v>82327.799999999988</v>
      </c>
      <c r="BE13" s="3">
        <v>24147.310000000005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5867.5</v>
      </c>
      <c r="BL13" s="3">
        <v>0</v>
      </c>
      <c r="BM13" s="3">
        <v>0</v>
      </c>
      <c r="BN13" s="3">
        <v>1</v>
      </c>
      <c r="BO13" s="3">
        <v>0</v>
      </c>
      <c r="BP13" s="3">
        <v>1231</v>
      </c>
      <c r="BQ13" s="3">
        <v>0</v>
      </c>
      <c r="BR13" s="3">
        <v>0</v>
      </c>
      <c r="BS13" s="3">
        <v>0</v>
      </c>
      <c r="BT13" s="3">
        <v>0</v>
      </c>
      <c r="BU13" s="3">
        <v>486</v>
      </c>
      <c r="BV13" s="3">
        <v>0</v>
      </c>
      <c r="BW13" s="3">
        <v>0</v>
      </c>
      <c r="BX13" s="3">
        <v>187266.46</v>
      </c>
      <c r="BY13" s="3">
        <v>4081.48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</row>
    <row r="14" spans="1:82" ht="15.05" x14ac:dyDescent="0.3">
      <c r="A14" s="25">
        <v>2003</v>
      </c>
      <c r="B14" s="42" t="str">
        <f>_xlfn.XLOOKUP(A14,'Schools lookup'!A:A,'Schools lookup'!B:B)</f>
        <v>CIP2003</v>
      </c>
      <c r="C14" s="42" t="str">
        <f>_xlfn.XLOOKUP(A14,'Schools lookup'!A:A,'Schools lookup'!C:C)</f>
        <v>Woodbridge Junior School</v>
      </c>
      <c r="D14" s="3">
        <v>51654.959999999985</v>
      </c>
      <c r="E14" s="3">
        <v>-62671.419999999984</v>
      </c>
      <c r="F14" s="3">
        <v>-1900.2000000000003</v>
      </c>
      <c r="G14" s="3">
        <v>1350549.74</v>
      </c>
      <c r="H14" s="3">
        <v>0</v>
      </c>
      <c r="I14" s="3">
        <v>263243.03000000003</v>
      </c>
      <c r="J14" s="3">
        <v>0</v>
      </c>
      <c r="K14" s="3">
        <v>179210</v>
      </c>
      <c r="L14" s="3">
        <v>60802.93</v>
      </c>
      <c r="M14" s="3">
        <v>0</v>
      </c>
      <c r="N14" s="3">
        <v>2355.7000000000003</v>
      </c>
      <c r="O14" s="3">
        <v>1339.1999999999998</v>
      </c>
      <c r="P14" s="3">
        <v>29847.62</v>
      </c>
      <c r="Q14" s="3">
        <v>24299.7</v>
      </c>
      <c r="R14" s="3">
        <v>19473.849999999999</v>
      </c>
      <c r="S14" s="3">
        <v>8126.6999999999989</v>
      </c>
      <c r="T14" s="3">
        <v>0</v>
      </c>
      <c r="U14" s="3">
        <v>0</v>
      </c>
      <c r="V14" s="3">
        <v>0</v>
      </c>
      <c r="W14" s="3">
        <v>26267.599999999999</v>
      </c>
      <c r="X14" s="3">
        <v>833624.31999999983</v>
      </c>
      <c r="Y14" s="3">
        <v>2365.83</v>
      </c>
      <c r="Z14" s="3">
        <v>512777.70999999979</v>
      </c>
      <c r="AA14" s="3">
        <v>59695.660000000018</v>
      </c>
      <c r="AB14">
        <v>90464.47</v>
      </c>
      <c r="AC14">
        <v>0</v>
      </c>
      <c r="AD14">
        <v>85608.59</v>
      </c>
      <c r="AE14">
        <v>7848.67</v>
      </c>
      <c r="AF14">
        <v>7446.5</v>
      </c>
      <c r="AG14">
        <v>17442.91</v>
      </c>
      <c r="AH14">
        <v>7673.6499999999987</v>
      </c>
      <c r="AI14">
        <v>26482.059999999994</v>
      </c>
      <c r="AJ14">
        <v>6061.82</v>
      </c>
      <c r="AK14">
        <v>4304.0800000000008</v>
      </c>
      <c r="AL14">
        <v>16016.929999999998</v>
      </c>
      <c r="AM14">
        <v>27109.430000000004</v>
      </c>
      <c r="AN14">
        <v>8104.85</v>
      </c>
      <c r="AO14">
        <v>6019.62</v>
      </c>
      <c r="AP14">
        <v>92664.509999999951</v>
      </c>
      <c r="AQ14">
        <v>2452</v>
      </c>
      <c r="AR14">
        <v>0</v>
      </c>
      <c r="AS14">
        <v>1535.06</v>
      </c>
      <c r="AT14">
        <v>0</v>
      </c>
      <c r="AU14">
        <v>3731</v>
      </c>
      <c r="AV14">
        <v>0</v>
      </c>
      <c r="AW14">
        <v>0</v>
      </c>
      <c r="AX14">
        <v>0</v>
      </c>
      <c r="AY14">
        <v>8016.9100000000035</v>
      </c>
      <c r="AZ14">
        <v>7458</v>
      </c>
      <c r="BA14">
        <v>7904.1099999999988</v>
      </c>
      <c r="BB14">
        <v>74973.059999999983</v>
      </c>
      <c r="BC14" s="3">
        <v>46101.48</v>
      </c>
      <c r="BD14" s="3">
        <v>91070.33</v>
      </c>
      <c r="BE14" s="3">
        <v>33041.199999999997</v>
      </c>
      <c r="BF14" s="3">
        <v>0</v>
      </c>
      <c r="BG14" s="3">
        <v>0</v>
      </c>
      <c r="BH14" s="3">
        <v>0</v>
      </c>
      <c r="BI14" s="3">
        <v>38875.30999999999</v>
      </c>
      <c r="BJ14" s="3">
        <v>0</v>
      </c>
      <c r="BK14" s="3">
        <v>6520</v>
      </c>
      <c r="BL14" s="3">
        <v>0</v>
      </c>
      <c r="BM14" s="3">
        <v>0</v>
      </c>
      <c r="BN14" s="3">
        <v>1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-97091.330000000016</v>
      </c>
      <c r="BY14" s="3">
        <v>2577.1999999999998</v>
      </c>
      <c r="BZ14" s="3">
        <v>2042.6</v>
      </c>
      <c r="CA14" s="3">
        <v>-75279.129999999976</v>
      </c>
      <c r="CB14" s="3">
        <v>0</v>
      </c>
      <c r="CC14" s="3">
        <v>-62671.419999999984</v>
      </c>
      <c r="CD14" s="3">
        <v>0</v>
      </c>
    </row>
    <row r="15" spans="1:82" ht="15.05" x14ac:dyDescent="0.3">
      <c r="A15" s="25">
        <v>2006</v>
      </c>
      <c r="B15" s="42" t="str">
        <f>_xlfn.XLOOKUP(A15,'Schools lookup'!A:A,'Schools lookup'!B:B)</f>
        <v>CIP2006</v>
      </c>
      <c r="C15" s="42" t="str">
        <f>_xlfn.XLOOKUP(A15,'Schools lookup'!A:A,'Schools lookup'!C:C)</f>
        <v>Riddings Infant and Nursery School</v>
      </c>
      <c r="D15" s="3">
        <v>116385.39</v>
      </c>
      <c r="E15" s="3">
        <v>-884.17000000000007</v>
      </c>
      <c r="F15" s="3">
        <v>18210.59</v>
      </c>
      <c r="G15" s="3">
        <v>1205917.2000000002</v>
      </c>
      <c r="H15" s="3">
        <v>0</v>
      </c>
      <c r="I15" s="3">
        <v>147973.52000000002</v>
      </c>
      <c r="J15" s="3">
        <v>0</v>
      </c>
      <c r="K15" s="3">
        <v>108585</v>
      </c>
      <c r="L15" s="3">
        <v>102954.78</v>
      </c>
      <c r="M15" s="3">
        <v>0</v>
      </c>
      <c r="N15" s="3">
        <v>0</v>
      </c>
      <c r="O15" s="3">
        <v>8011.6</v>
      </c>
      <c r="P15" s="3">
        <v>3985.1400000000008</v>
      </c>
      <c r="Q15" s="3">
        <v>50751.14</v>
      </c>
      <c r="R15" s="3">
        <v>1879.87</v>
      </c>
      <c r="S15" s="3">
        <v>0</v>
      </c>
      <c r="T15" s="3">
        <v>0</v>
      </c>
      <c r="U15" s="3">
        <v>0</v>
      </c>
      <c r="V15" s="3">
        <v>0</v>
      </c>
      <c r="W15" s="3">
        <v>7610</v>
      </c>
      <c r="X15" s="3">
        <v>714355.83000000019</v>
      </c>
      <c r="Y15" s="3">
        <v>29606.810000000005</v>
      </c>
      <c r="Z15" s="3">
        <v>411966.5199999999</v>
      </c>
      <c r="AA15" s="3">
        <v>0</v>
      </c>
      <c r="AB15">
        <v>74209.27</v>
      </c>
      <c r="AC15">
        <v>0</v>
      </c>
      <c r="AD15">
        <v>48073.35000000002</v>
      </c>
      <c r="AE15">
        <v>5928.2100000000009</v>
      </c>
      <c r="AF15">
        <v>4194.5</v>
      </c>
      <c r="AG15">
        <v>15075.49</v>
      </c>
      <c r="AH15">
        <v>3619.5600000000004</v>
      </c>
      <c r="AI15">
        <v>27426.03</v>
      </c>
      <c r="AJ15">
        <v>0</v>
      </c>
      <c r="AK15">
        <v>47567.789999999994</v>
      </c>
      <c r="AL15">
        <v>2937.56</v>
      </c>
      <c r="AM15">
        <v>24422.48</v>
      </c>
      <c r="AN15">
        <v>13722.5</v>
      </c>
      <c r="AO15">
        <v>2995.7200000000003</v>
      </c>
      <c r="AP15">
        <v>19549.380000000008</v>
      </c>
      <c r="AQ15">
        <v>1971</v>
      </c>
      <c r="AR15">
        <v>0</v>
      </c>
      <c r="AS15">
        <v>0</v>
      </c>
      <c r="AT15">
        <v>0</v>
      </c>
      <c r="AU15">
        <v>460.76</v>
      </c>
      <c r="AV15">
        <v>0</v>
      </c>
      <c r="AW15">
        <v>0</v>
      </c>
      <c r="AX15">
        <v>0</v>
      </c>
      <c r="AY15">
        <v>23885.570000000007</v>
      </c>
      <c r="AZ15">
        <v>6370.5</v>
      </c>
      <c r="BA15">
        <v>1121.8</v>
      </c>
      <c r="BB15">
        <v>87750.750000000015</v>
      </c>
      <c r="BC15" s="3">
        <v>22321.31</v>
      </c>
      <c r="BD15" s="3">
        <v>29330.199999999997</v>
      </c>
      <c r="BE15" s="3">
        <v>26785.79</v>
      </c>
      <c r="BF15" s="3">
        <v>0</v>
      </c>
      <c r="BG15" s="3">
        <v>0</v>
      </c>
      <c r="BH15" s="3">
        <v>0</v>
      </c>
      <c r="BI15" s="3">
        <v>9018.9399999999987</v>
      </c>
      <c r="BJ15" s="3">
        <v>0</v>
      </c>
      <c r="BK15" s="3">
        <v>6324.25</v>
      </c>
      <c r="BL15" s="3">
        <v>0</v>
      </c>
      <c r="BM15" s="3">
        <v>0</v>
      </c>
      <c r="BN15" s="3">
        <v>1</v>
      </c>
      <c r="BO15" s="3">
        <v>0</v>
      </c>
      <c r="BP15" s="3">
        <v>2067.46</v>
      </c>
      <c r="BQ15" s="3">
        <v>0</v>
      </c>
      <c r="BR15" s="3">
        <v>0</v>
      </c>
      <c r="BS15" s="3">
        <v>0</v>
      </c>
      <c r="BT15" s="3">
        <v>0</v>
      </c>
      <c r="BU15" s="3">
        <v>1151.19</v>
      </c>
      <c r="BV15" s="3">
        <v>0</v>
      </c>
      <c r="BW15" s="3">
        <v>0</v>
      </c>
      <c r="BX15" s="3">
        <v>100794.96</v>
      </c>
      <c r="BY15" s="3">
        <v>21316.19</v>
      </c>
      <c r="BZ15" s="3">
        <v>0</v>
      </c>
      <c r="CA15" s="3">
        <v>-2293.1099999999988</v>
      </c>
      <c r="CB15" s="3">
        <v>0</v>
      </c>
      <c r="CC15" s="3">
        <v>-884.17000000000007</v>
      </c>
      <c r="CD15" s="3">
        <v>0</v>
      </c>
    </row>
    <row r="16" spans="1:82" ht="15.05" x14ac:dyDescent="0.3">
      <c r="A16" s="25">
        <v>2010</v>
      </c>
      <c r="B16" s="42" t="str">
        <f>_xlfn.XLOOKUP(A16,'Schools lookup'!A:A,'Schools lookup'!B:B)</f>
        <v>CIP2010</v>
      </c>
      <c r="C16" s="42" t="str">
        <f>_xlfn.XLOOKUP(A16,'Schools lookup'!A:A,'Schools lookup'!C:C)</f>
        <v>Swanwick Primary School</v>
      </c>
      <c r="D16" s="3">
        <v>260164.16999999998</v>
      </c>
      <c r="E16" s="3">
        <v>-117776.61</v>
      </c>
      <c r="F16" s="3">
        <v>6887.7</v>
      </c>
      <c r="G16" s="3">
        <v>1980381.7</v>
      </c>
      <c r="H16" s="3">
        <v>0</v>
      </c>
      <c r="I16" s="3">
        <v>183799.20000000004</v>
      </c>
      <c r="J16" s="3">
        <v>0</v>
      </c>
      <c r="K16" s="3">
        <v>115675</v>
      </c>
      <c r="L16" s="3">
        <v>135836</v>
      </c>
      <c r="M16" s="3">
        <v>0</v>
      </c>
      <c r="N16" s="3">
        <v>0</v>
      </c>
      <c r="O16" s="3">
        <v>48433.659999999996</v>
      </c>
      <c r="P16" s="3">
        <v>31229.929999999993</v>
      </c>
      <c r="Q16" s="3">
        <v>13766.24</v>
      </c>
      <c r="R16" s="3">
        <v>0</v>
      </c>
      <c r="S16" s="3">
        <v>50947.4</v>
      </c>
      <c r="T16" s="3">
        <v>0</v>
      </c>
      <c r="U16" s="3">
        <v>0</v>
      </c>
      <c r="V16" s="3">
        <v>0</v>
      </c>
      <c r="W16" s="3">
        <v>14453.5</v>
      </c>
      <c r="X16" s="3">
        <v>1240737.2899999998</v>
      </c>
      <c r="Y16" s="3">
        <v>0</v>
      </c>
      <c r="Z16" s="3">
        <v>649539.26000000024</v>
      </c>
      <c r="AA16" s="3">
        <v>57820.639999999999</v>
      </c>
      <c r="AB16">
        <v>116354.86999999998</v>
      </c>
      <c r="AC16">
        <v>0</v>
      </c>
      <c r="AD16">
        <v>63354.959999999985</v>
      </c>
      <c r="AE16">
        <v>11147.64</v>
      </c>
      <c r="AF16">
        <v>8742.25</v>
      </c>
      <c r="AG16">
        <v>22009.79</v>
      </c>
      <c r="AH16">
        <v>3084.2</v>
      </c>
      <c r="AI16">
        <v>9102.4399999999987</v>
      </c>
      <c r="AJ16">
        <v>2149.98</v>
      </c>
      <c r="AK16">
        <v>8007.5300000000016</v>
      </c>
      <c r="AL16">
        <v>5253.61</v>
      </c>
      <c r="AM16">
        <v>26528.809999999998</v>
      </c>
      <c r="AN16">
        <v>15718.5</v>
      </c>
      <c r="AO16">
        <v>11374.070000000002</v>
      </c>
      <c r="AP16">
        <v>131479.97000000009</v>
      </c>
      <c r="AQ16">
        <v>5398.68</v>
      </c>
      <c r="AR16">
        <v>0</v>
      </c>
      <c r="AS16">
        <v>18841.169999999998</v>
      </c>
      <c r="AT16">
        <v>0</v>
      </c>
      <c r="AU16">
        <v>821.95</v>
      </c>
      <c r="AV16">
        <v>0</v>
      </c>
      <c r="AW16">
        <v>8304</v>
      </c>
      <c r="AX16">
        <v>0</v>
      </c>
      <c r="AY16">
        <v>3118.7699999999977</v>
      </c>
      <c r="AZ16">
        <v>12771</v>
      </c>
      <c r="BA16">
        <v>14332.070000000002</v>
      </c>
      <c r="BB16">
        <v>115126.47000000007</v>
      </c>
      <c r="BC16" s="3">
        <v>44943.83</v>
      </c>
      <c r="BD16" s="3">
        <v>28106.619999999992</v>
      </c>
      <c r="BE16" s="3">
        <v>35310.600000000006</v>
      </c>
      <c r="BF16" s="3">
        <v>0</v>
      </c>
      <c r="BG16" s="3">
        <v>0</v>
      </c>
      <c r="BH16" s="3">
        <v>0</v>
      </c>
      <c r="BI16" s="3">
        <v>28949.53000000001</v>
      </c>
      <c r="BJ16" s="3">
        <v>4521.6299999999992</v>
      </c>
      <c r="BK16" s="3">
        <v>8365</v>
      </c>
      <c r="BL16" s="3">
        <v>0</v>
      </c>
      <c r="BM16" s="3">
        <v>0</v>
      </c>
      <c r="BN16" s="3">
        <v>1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1455</v>
      </c>
      <c r="BV16" s="3">
        <v>0</v>
      </c>
      <c r="BW16" s="3">
        <v>0</v>
      </c>
      <c r="BX16" s="3">
        <v>150752.33000000002</v>
      </c>
      <c r="BY16" s="3">
        <v>13797.7</v>
      </c>
      <c r="BZ16" s="3">
        <v>0</v>
      </c>
      <c r="CA16" s="3">
        <v>-136794.27000000002</v>
      </c>
      <c r="CB16" s="3">
        <v>0</v>
      </c>
      <c r="CC16" s="3">
        <v>-117776.61</v>
      </c>
      <c r="CD16" s="3">
        <v>0</v>
      </c>
    </row>
    <row r="17" spans="1:82" ht="15.05" x14ac:dyDescent="0.3">
      <c r="A17" s="25">
        <v>2011</v>
      </c>
      <c r="B17" s="42" t="str">
        <f>_xlfn.XLOOKUP(A17,'Schools lookup'!A:A,'Schools lookup'!B:B)</f>
        <v>CIP2011</v>
      </c>
      <c r="C17" s="42" t="str">
        <f>_xlfn.XLOOKUP(A17,'Schools lookup'!A:A,'Schools lookup'!C:C)</f>
        <v>Brampton Primary School</v>
      </c>
      <c r="D17" s="3">
        <v>-135956.6</v>
      </c>
      <c r="E17" s="3">
        <v>455.11999999999966</v>
      </c>
      <c r="F17" s="3">
        <v>26011.62</v>
      </c>
      <c r="G17" s="3">
        <v>1840992.3099999998</v>
      </c>
      <c r="H17" s="3">
        <v>0</v>
      </c>
      <c r="I17" s="3">
        <v>629791.20000000007</v>
      </c>
      <c r="J17" s="3">
        <v>0</v>
      </c>
      <c r="K17" s="3">
        <v>183900</v>
      </c>
      <c r="L17" s="3">
        <v>110471.19</v>
      </c>
      <c r="M17" s="3">
        <v>0</v>
      </c>
      <c r="N17" s="3">
        <v>570</v>
      </c>
      <c r="O17" s="3">
        <v>2642.98</v>
      </c>
      <c r="P17" s="3">
        <v>9030.1999999999971</v>
      </c>
      <c r="Q17" s="3">
        <v>3827.3500000000004</v>
      </c>
      <c r="R17" s="3">
        <v>686.19</v>
      </c>
      <c r="S17" s="3">
        <v>10763</v>
      </c>
      <c r="T17" s="3">
        <v>0</v>
      </c>
      <c r="U17" s="3">
        <v>0</v>
      </c>
      <c r="V17" s="3">
        <v>0</v>
      </c>
      <c r="W17" s="3">
        <v>1511</v>
      </c>
      <c r="X17" s="3">
        <v>1053890.77</v>
      </c>
      <c r="Y17" s="3">
        <v>19795.229999999996</v>
      </c>
      <c r="Z17" s="3">
        <v>1093776.02</v>
      </c>
      <c r="AA17" s="3">
        <v>96143.339999999967</v>
      </c>
      <c r="AB17">
        <v>87334.999999999971</v>
      </c>
      <c r="AC17">
        <v>669.72</v>
      </c>
      <c r="AD17">
        <v>56121.139999999992</v>
      </c>
      <c r="AE17">
        <v>10474.480000000001</v>
      </c>
      <c r="AF17">
        <v>5064.59</v>
      </c>
      <c r="AG17">
        <v>20595.739999999998</v>
      </c>
      <c r="AH17">
        <v>5236.3999999999996</v>
      </c>
      <c r="AI17">
        <v>28674.73</v>
      </c>
      <c r="AJ17">
        <v>1800</v>
      </c>
      <c r="AK17">
        <v>2771.09</v>
      </c>
      <c r="AL17">
        <v>4076.2699999999986</v>
      </c>
      <c r="AM17">
        <v>25593.690000000002</v>
      </c>
      <c r="AN17">
        <v>34965</v>
      </c>
      <c r="AO17">
        <v>4660.29</v>
      </c>
      <c r="AP17">
        <v>60530.000000000044</v>
      </c>
      <c r="AQ17">
        <v>3063</v>
      </c>
      <c r="AR17">
        <v>0</v>
      </c>
      <c r="AS17">
        <v>8582.3900000000012</v>
      </c>
      <c r="AT17" s="20">
        <v>0</v>
      </c>
      <c r="AU17">
        <v>-5267.53</v>
      </c>
      <c r="AV17">
        <v>9262.9</v>
      </c>
      <c r="AW17">
        <v>0</v>
      </c>
      <c r="AX17">
        <v>0</v>
      </c>
      <c r="AY17">
        <v>17906.489999999994</v>
      </c>
      <c r="AZ17">
        <v>9657</v>
      </c>
      <c r="BA17">
        <v>4384.1000000000004</v>
      </c>
      <c r="BB17">
        <v>99440.21</v>
      </c>
      <c r="BC17" s="3">
        <v>7901.5</v>
      </c>
      <c r="BD17" s="3">
        <v>49649.36</v>
      </c>
      <c r="BE17" s="3">
        <v>38402.340000000004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7399.75</v>
      </c>
      <c r="BL17" s="3">
        <v>0</v>
      </c>
      <c r="BM17" s="3">
        <v>0</v>
      </c>
      <c r="BN17" s="3">
        <v>1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390</v>
      </c>
      <c r="BU17" s="3">
        <v>7631</v>
      </c>
      <c r="BV17" s="3">
        <v>0</v>
      </c>
      <c r="BW17" s="3">
        <v>0</v>
      </c>
      <c r="BX17" s="3">
        <v>-198437.44</v>
      </c>
      <c r="BY17" s="3">
        <v>25390.37</v>
      </c>
      <c r="BZ17" s="3">
        <v>0</v>
      </c>
      <c r="CA17" s="3">
        <v>1966.1199999999997</v>
      </c>
      <c r="CB17" s="3">
        <v>0</v>
      </c>
      <c r="CC17" s="3">
        <v>455.11999999999966</v>
      </c>
      <c r="CD17" s="3">
        <v>0</v>
      </c>
    </row>
    <row r="18" spans="1:82" ht="15.05" x14ac:dyDescent="0.3">
      <c r="A18" s="25">
        <v>2012</v>
      </c>
      <c r="B18" s="42" t="str">
        <f>_xlfn.XLOOKUP(A18,'Schools lookup'!A:A,'Schools lookup'!B:B)</f>
        <v>CIP2012</v>
      </c>
      <c r="C18" s="42" t="str">
        <f>_xlfn.XLOOKUP(A18,'Schools lookup'!A:A,'Schools lookup'!C:C)</f>
        <v>Gorseybrigg Primary School and Nursery</v>
      </c>
      <c r="D18" s="3">
        <v>187452.11000000002</v>
      </c>
      <c r="E18" s="3">
        <v>41186.869999999995</v>
      </c>
      <c r="F18" s="3">
        <v>26846.47</v>
      </c>
      <c r="G18" s="3">
        <v>1240760.8700000001</v>
      </c>
      <c r="H18" s="3">
        <v>0</v>
      </c>
      <c r="I18" s="3">
        <v>73752.210000000006</v>
      </c>
      <c r="J18" s="3">
        <v>0</v>
      </c>
      <c r="K18" s="3">
        <v>30654</v>
      </c>
      <c r="L18" s="3">
        <v>96302.31</v>
      </c>
      <c r="M18" s="3">
        <v>0</v>
      </c>
      <c r="N18" s="3">
        <v>0</v>
      </c>
      <c r="O18" s="3">
        <v>21504.499999999996</v>
      </c>
      <c r="P18" s="3">
        <v>31718.210000000003</v>
      </c>
      <c r="Q18" s="3">
        <v>18795.03</v>
      </c>
      <c r="R18" s="3">
        <v>1649.82</v>
      </c>
      <c r="S18" s="3">
        <v>23421.260000000006</v>
      </c>
      <c r="T18" s="3">
        <v>0</v>
      </c>
      <c r="U18" s="3">
        <v>0</v>
      </c>
      <c r="V18" s="3">
        <v>0</v>
      </c>
      <c r="W18" s="3">
        <v>49835.130000000005</v>
      </c>
      <c r="X18" s="3">
        <v>700865.75000000047</v>
      </c>
      <c r="Y18" s="3">
        <v>20807.099999999999</v>
      </c>
      <c r="Z18" s="3">
        <v>335369.79999999981</v>
      </c>
      <c r="AA18" s="3">
        <v>0</v>
      </c>
      <c r="AB18">
        <v>52841.969999999994</v>
      </c>
      <c r="AC18">
        <v>0</v>
      </c>
      <c r="AD18">
        <v>33925.69000000001</v>
      </c>
      <c r="AE18">
        <v>5695.6799999999994</v>
      </c>
      <c r="AF18">
        <v>7292.75</v>
      </c>
      <c r="AG18">
        <v>13386.11</v>
      </c>
      <c r="AH18">
        <v>5376.49</v>
      </c>
      <c r="AI18">
        <v>17284.899999999998</v>
      </c>
      <c r="AJ18">
        <v>2376.29</v>
      </c>
      <c r="AK18">
        <v>47592.49</v>
      </c>
      <c r="AL18">
        <v>7095.3199999999988</v>
      </c>
      <c r="AM18">
        <v>28580.609999999997</v>
      </c>
      <c r="AN18">
        <v>24326.25</v>
      </c>
      <c r="AO18">
        <v>6562.5300000000007</v>
      </c>
      <c r="AP18">
        <v>43246.200000000004</v>
      </c>
      <c r="AQ18">
        <v>2841.6</v>
      </c>
      <c r="AR18">
        <v>0</v>
      </c>
      <c r="AS18">
        <v>7385.9000000000005</v>
      </c>
      <c r="AT18">
        <v>0</v>
      </c>
      <c r="AU18">
        <v>6986.3799999999992</v>
      </c>
      <c r="AV18">
        <v>0</v>
      </c>
      <c r="AW18">
        <v>11929.5</v>
      </c>
      <c r="AX18">
        <v>0</v>
      </c>
      <c r="AY18">
        <v>1607.6799999999982</v>
      </c>
      <c r="AZ18">
        <v>7558.6</v>
      </c>
      <c r="BA18">
        <v>10947.81</v>
      </c>
      <c r="BB18">
        <v>80980.830000000031</v>
      </c>
      <c r="BC18" s="3">
        <v>33583.470000000008</v>
      </c>
      <c r="BD18" s="3">
        <v>23934.77</v>
      </c>
      <c r="BE18" s="3">
        <v>25496.309999999998</v>
      </c>
      <c r="BF18" s="3">
        <v>0</v>
      </c>
      <c r="BG18" s="3">
        <v>0</v>
      </c>
      <c r="BH18" s="3">
        <v>0</v>
      </c>
      <c r="BI18" s="3">
        <v>24890.490000000005</v>
      </c>
      <c r="BJ18" s="3">
        <v>823.34999999999991</v>
      </c>
      <c r="BK18" s="3">
        <v>6715.08</v>
      </c>
      <c r="BL18" s="3">
        <v>0</v>
      </c>
      <c r="BM18" s="3">
        <v>0</v>
      </c>
      <c r="BN18" s="3">
        <v>1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160131.54</v>
      </c>
      <c r="BY18" s="3">
        <v>33561.550000000003</v>
      </c>
      <c r="BZ18" s="3">
        <v>0</v>
      </c>
      <c r="CA18" s="3">
        <v>65308.159999999996</v>
      </c>
      <c r="CB18" s="3">
        <v>0</v>
      </c>
      <c r="CC18" s="3">
        <v>41186.869999999995</v>
      </c>
      <c r="CD18" s="3">
        <v>0</v>
      </c>
    </row>
    <row r="19" spans="1:82" ht="15.05" x14ac:dyDescent="0.3">
      <c r="A19" s="25">
        <v>2013</v>
      </c>
      <c r="B19" s="42" t="str">
        <f>_xlfn.XLOOKUP(A19,'Schools lookup'!A:A,'Schools lookup'!B:B)</f>
        <v>CIP2013</v>
      </c>
      <c r="C19" s="42" t="str">
        <f>_xlfn.XLOOKUP(A19,'Schools lookup'!A:A,'Schools lookup'!C:C)</f>
        <v>Chapel-en-le-Frith CofE VC Primary School</v>
      </c>
      <c r="D19" s="3">
        <v>549111.91999999993</v>
      </c>
      <c r="E19" s="3">
        <v>77993.450000000012</v>
      </c>
      <c r="F19" s="3">
        <v>72224.08</v>
      </c>
      <c r="G19" s="3">
        <v>2674862.27</v>
      </c>
      <c r="H19" s="3">
        <v>0</v>
      </c>
      <c r="I19" s="3">
        <v>417118.04000000004</v>
      </c>
      <c r="J19" s="3">
        <v>0</v>
      </c>
      <c r="K19" s="3">
        <v>194779</v>
      </c>
      <c r="L19" s="3">
        <v>168193.41999999998</v>
      </c>
      <c r="M19" s="3">
        <v>0</v>
      </c>
      <c r="N19" s="3">
        <v>2998</v>
      </c>
      <c r="O19" s="3">
        <v>61356.669999999991</v>
      </c>
      <c r="P19" s="3">
        <v>39079.170000000006</v>
      </c>
      <c r="Q19" s="3">
        <v>1826.29</v>
      </c>
      <c r="R19" s="3">
        <v>1173.47</v>
      </c>
      <c r="S19" s="3">
        <v>0</v>
      </c>
      <c r="T19" s="3">
        <v>0</v>
      </c>
      <c r="U19" s="3">
        <v>0</v>
      </c>
      <c r="V19" s="3">
        <v>0</v>
      </c>
      <c r="W19" s="3">
        <v>87546</v>
      </c>
      <c r="X19" s="3">
        <v>1491098.7500000009</v>
      </c>
      <c r="Y19" s="3">
        <v>3074.9099999999994</v>
      </c>
      <c r="Z19" s="3">
        <v>1140332.0900000001</v>
      </c>
      <c r="AA19" s="3">
        <v>71795.580000000031</v>
      </c>
      <c r="AB19">
        <v>222857.02000000002</v>
      </c>
      <c r="AC19">
        <v>0</v>
      </c>
      <c r="AD19">
        <v>49894.21</v>
      </c>
      <c r="AE19">
        <v>14033.060000000001</v>
      </c>
      <c r="AF19">
        <v>6494.24</v>
      </c>
      <c r="AG19">
        <v>30959.23</v>
      </c>
      <c r="AH19">
        <v>7661.82</v>
      </c>
      <c r="AI19">
        <v>34781.490000000005</v>
      </c>
      <c r="AJ19">
        <v>4275.16</v>
      </c>
      <c r="AK19">
        <v>10554.01</v>
      </c>
      <c r="AL19">
        <v>20830.66</v>
      </c>
      <c r="AM19">
        <v>47279.94999999999</v>
      </c>
      <c r="AN19">
        <v>55500</v>
      </c>
      <c r="AO19">
        <v>7999.4500000000025</v>
      </c>
      <c r="AP19">
        <v>45967.08</v>
      </c>
      <c r="AQ19">
        <v>2050.34</v>
      </c>
      <c r="AR19">
        <v>0</v>
      </c>
      <c r="AS19">
        <v>2197.77</v>
      </c>
      <c r="AT19">
        <v>0</v>
      </c>
      <c r="AU19">
        <v>18129.93</v>
      </c>
      <c r="AV19">
        <v>6108.9</v>
      </c>
      <c r="AW19">
        <v>0</v>
      </c>
      <c r="AX19">
        <v>0</v>
      </c>
      <c r="AY19">
        <v>32110.800000000003</v>
      </c>
      <c r="AZ19">
        <v>15952.5</v>
      </c>
      <c r="BA19">
        <v>22105.63</v>
      </c>
      <c r="BB19">
        <v>155441.80000000002</v>
      </c>
      <c r="BC19" s="3">
        <v>6407.5899999999992</v>
      </c>
      <c r="BD19" s="3">
        <v>17466.63</v>
      </c>
      <c r="BE19" s="3">
        <v>38309.500000000007</v>
      </c>
      <c r="BF19" s="3">
        <v>0</v>
      </c>
      <c r="BG19" s="3">
        <v>0</v>
      </c>
      <c r="BH19" s="3">
        <v>0</v>
      </c>
      <c r="BI19" s="3">
        <v>57484.979999999989</v>
      </c>
      <c r="BJ19" s="3">
        <v>6764.7699999999977</v>
      </c>
      <c r="BK19" s="3">
        <v>9548.5</v>
      </c>
      <c r="BL19" s="3">
        <v>0</v>
      </c>
      <c r="BM19" s="3">
        <v>0</v>
      </c>
      <c r="BN19" s="3">
        <v>1</v>
      </c>
      <c r="BO19" s="3">
        <v>0</v>
      </c>
      <c r="BP19" s="3">
        <v>0</v>
      </c>
      <c r="BQ19" s="3">
        <v>15492.82</v>
      </c>
      <c r="BR19" s="3">
        <v>465</v>
      </c>
      <c r="BS19" s="3">
        <v>0</v>
      </c>
      <c r="BT19" s="3">
        <v>0</v>
      </c>
      <c r="BU19" s="3">
        <v>16103.6</v>
      </c>
      <c r="BV19" s="3">
        <v>0</v>
      </c>
      <c r="BW19" s="3">
        <v>0</v>
      </c>
      <c r="BX19" s="3">
        <v>528828.14999999991</v>
      </c>
      <c r="BY19" s="3">
        <v>49711.16</v>
      </c>
      <c r="BZ19" s="3">
        <v>0</v>
      </c>
      <c r="CA19" s="3">
        <v>101289.70000000003</v>
      </c>
      <c r="CB19" s="3">
        <v>0</v>
      </c>
      <c r="CC19" s="3">
        <v>77993.450000000012</v>
      </c>
      <c r="CD19" s="3">
        <v>0</v>
      </c>
    </row>
    <row r="20" spans="1:82" ht="15.05" x14ac:dyDescent="0.3">
      <c r="A20" s="25">
        <v>2017</v>
      </c>
      <c r="B20" s="42" t="str">
        <f>_xlfn.XLOOKUP(A20,'Schools lookup'!A:A,'Schools lookup'!B:B)</f>
        <v>CIP2017</v>
      </c>
      <c r="C20" s="42" t="str">
        <f>_xlfn.XLOOKUP(A20,'Schools lookup'!A:A,'Schools lookup'!C:C)</f>
        <v>Ashover Primary School</v>
      </c>
      <c r="D20" s="3">
        <v>97809.09</v>
      </c>
      <c r="E20" s="3">
        <v>35754.170000000013</v>
      </c>
      <c r="F20" s="3">
        <v>1472.04</v>
      </c>
      <c r="G20" s="3">
        <v>1271225.54</v>
      </c>
      <c r="H20" s="3">
        <v>0</v>
      </c>
      <c r="I20" s="3">
        <v>79246.100000000006</v>
      </c>
      <c r="J20" s="3">
        <v>0</v>
      </c>
      <c r="K20" s="3">
        <v>64050</v>
      </c>
      <c r="L20" s="3">
        <v>95661.799999999988</v>
      </c>
      <c r="M20" s="3">
        <v>0</v>
      </c>
      <c r="N20" s="3">
        <v>250</v>
      </c>
      <c r="O20" s="3">
        <v>38951.61</v>
      </c>
      <c r="P20" s="3">
        <v>45050.12</v>
      </c>
      <c r="Q20" s="3">
        <v>0</v>
      </c>
      <c r="R20" s="3">
        <v>0</v>
      </c>
      <c r="S20" s="3">
        <v>37702.839999999997</v>
      </c>
      <c r="T20" s="3">
        <v>0</v>
      </c>
      <c r="U20" s="3">
        <v>0</v>
      </c>
      <c r="V20" s="3">
        <v>0</v>
      </c>
      <c r="W20" s="3">
        <v>52301.37000000001</v>
      </c>
      <c r="X20" s="3">
        <v>721861.47</v>
      </c>
      <c r="Y20" s="3">
        <v>4384.68</v>
      </c>
      <c r="Z20" s="3">
        <v>383688.24000000011</v>
      </c>
      <c r="AA20" s="3">
        <v>46307.060000000019</v>
      </c>
      <c r="AB20">
        <v>58394.949999999983</v>
      </c>
      <c r="AC20">
        <v>0</v>
      </c>
      <c r="AD20">
        <v>45387.089999999989</v>
      </c>
      <c r="AE20">
        <v>6588.0000000000018</v>
      </c>
      <c r="AF20">
        <v>2416.5</v>
      </c>
      <c r="AG20">
        <v>3226.51</v>
      </c>
      <c r="AH20">
        <v>1737.35</v>
      </c>
      <c r="AI20">
        <v>91955.370000000024</v>
      </c>
      <c r="AJ20">
        <v>4961.3</v>
      </c>
      <c r="AK20">
        <v>3467.57</v>
      </c>
      <c r="AL20">
        <v>3573.8</v>
      </c>
      <c r="AM20">
        <v>19745.770000000004</v>
      </c>
      <c r="AN20">
        <v>21706.5</v>
      </c>
      <c r="AO20">
        <v>2284.87</v>
      </c>
      <c r="AP20">
        <v>84675.23000000001</v>
      </c>
      <c r="AQ20">
        <v>3350</v>
      </c>
      <c r="AR20">
        <v>0</v>
      </c>
      <c r="AS20">
        <v>7529.99</v>
      </c>
      <c r="AT20">
        <v>0</v>
      </c>
      <c r="AU20">
        <v>4255.01</v>
      </c>
      <c r="AV20">
        <v>0</v>
      </c>
      <c r="AW20">
        <v>759</v>
      </c>
      <c r="AX20">
        <v>0</v>
      </c>
      <c r="AY20">
        <v>17612.899999999998</v>
      </c>
      <c r="AZ20">
        <v>13191.45</v>
      </c>
      <c r="BA20">
        <v>8241.51</v>
      </c>
      <c r="BB20">
        <v>116106.72999999998</v>
      </c>
      <c r="BC20" s="3">
        <v>1950.35</v>
      </c>
      <c r="BD20" s="3">
        <v>18257.03</v>
      </c>
      <c r="BE20" s="3">
        <v>19695.72</v>
      </c>
      <c r="BF20" s="3">
        <v>0</v>
      </c>
      <c r="BG20" s="3">
        <v>0</v>
      </c>
      <c r="BH20" s="3">
        <v>0</v>
      </c>
      <c r="BI20" s="3">
        <v>31149.160000000003</v>
      </c>
      <c r="BJ20" s="3">
        <v>0</v>
      </c>
      <c r="BK20" s="3">
        <v>6424.38</v>
      </c>
      <c r="BL20" s="3">
        <v>0</v>
      </c>
      <c r="BM20" s="3">
        <v>0</v>
      </c>
      <c r="BN20" s="3">
        <v>1</v>
      </c>
      <c r="BO20" s="3">
        <v>0</v>
      </c>
      <c r="BP20" s="3">
        <v>0</v>
      </c>
      <c r="BQ20" s="3">
        <v>3423.04</v>
      </c>
      <c r="BR20" s="3">
        <v>0</v>
      </c>
      <c r="BS20" s="3">
        <v>0</v>
      </c>
      <c r="BT20" s="3">
        <v>0</v>
      </c>
      <c r="BU20" s="3">
        <v>2672.1</v>
      </c>
      <c r="BV20" s="3">
        <v>0</v>
      </c>
      <c r="BW20" s="3">
        <v>0</v>
      </c>
      <c r="BX20" s="3">
        <v>12635.14999999998</v>
      </c>
      <c r="BY20" s="3">
        <v>1801.28</v>
      </c>
      <c r="BZ20" s="3">
        <v>0</v>
      </c>
      <c r="CA20" s="3">
        <v>56906.380000000019</v>
      </c>
      <c r="CB20" s="3">
        <v>0</v>
      </c>
      <c r="CC20" s="3">
        <v>35754.170000000013</v>
      </c>
      <c r="CD20" s="3">
        <v>0</v>
      </c>
    </row>
    <row r="21" spans="1:82" ht="15.05" x14ac:dyDescent="0.3">
      <c r="A21" s="25">
        <v>2018</v>
      </c>
      <c r="B21" s="42" t="str">
        <f>_xlfn.XLOOKUP(A21,'Schools lookup'!A:A,'Schools lookup'!B:B)</f>
        <v>CIP2018</v>
      </c>
      <c r="C21" s="42" t="str">
        <f>_xlfn.XLOOKUP(A21,'Schools lookup'!A:A,'Schools lookup'!C:C)</f>
        <v>Aston-on-Trent Primary School</v>
      </c>
      <c r="D21" s="3">
        <v>174440.52</v>
      </c>
      <c r="E21" s="3">
        <v>0</v>
      </c>
      <c r="F21" s="3">
        <v>9489.98</v>
      </c>
      <c r="G21" s="3">
        <v>941962.79</v>
      </c>
      <c r="H21" s="3">
        <v>0</v>
      </c>
      <c r="I21" s="3">
        <v>56048.549999999988</v>
      </c>
      <c r="J21" s="3">
        <v>0</v>
      </c>
      <c r="K21" s="3">
        <v>32930</v>
      </c>
      <c r="L21" s="3">
        <v>73410.929999999993</v>
      </c>
      <c r="M21" s="3">
        <v>0</v>
      </c>
      <c r="N21" s="3">
        <v>150</v>
      </c>
      <c r="O21" s="3">
        <v>39609.219999999994</v>
      </c>
      <c r="P21" s="3">
        <v>32507.17</v>
      </c>
      <c r="Q21" s="3">
        <v>16431.41</v>
      </c>
      <c r="R21" s="3">
        <v>0</v>
      </c>
      <c r="S21" s="3">
        <v>9263</v>
      </c>
      <c r="T21" s="3">
        <v>0</v>
      </c>
      <c r="U21" s="3">
        <v>0</v>
      </c>
      <c r="V21" s="3">
        <v>0</v>
      </c>
      <c r="W21" s="3">
        <v>0</v>
      </c>
      <c r="X21" s="3">
        <v>620336.1</v>
      </c>
      <c r="Y21" s="3">
        <v>9916.2999999999975</v>
      </c>
      <c r="Z21" s="3">
        <v>145547.79999999993</v>
      </c>
      <c r="AA21" s="3">
        <v>0</v>
      </c>
      <c r="AB21">
        <v>51429.130000000005</v>
      </c>
      <c r="AC21">
        <v>0</v>
      </c>
      <c r="AD21">
        <v>32184.410000000011</v>
      </c>
      <c r="AE21">
        <v>4490.2900000000009</v>
      </c>
      <c r="AF21">
        <v>2626</v>
      </c>
      <c r="AG21">
        <v>10410.89</v>
      </c>
      <c r="AH21">
        <v>1442.48</v>
      </c>
      <c r="AI21">
        <v>7805.35</v>
      </c>
      <c r="AJ21">
        <v>4370.0399999999991</v>
      </c>
      <c r="AK21">
        <v>40675.150000000009</v>
      </c>
      <c r="AL21">
        <v>3344.79</v>
      </c>
      <c r="AM21">
        <v>17645.680000000004</v>
      </c>
      <c r="AN21">
        <v>18338.25</v>
      </c>
      <c r="AO21">
        <v>7509.7099999999991</v>
      </c>
      <c r="AP21">
        <v>32773.230000000003</v>
      </c>
      <c r="AQ21">
        <v>3169</v>
      </c>
      <c r="AR21">
        <v>0</v>
      </c>
      <c r="AS21">
        <v>10165.9</v>
      </c>
      <c r="AT21">
        <v>0</v>
      </c>
      <c r="AU21">
        <v>115</v>
      </c>
      <c r="AV21">
        <v>5156.4700000000012</v>
      </c>
      <c r="AW21">
        <v>0</v>
      </c>
      <c r="AX21">
        <v>0</v>
      </c>
      <c r="AY21">
        <v>16464.220000000016</v>
      </c>
      <c r="AZ21">
        <v>6126.65</v>
      </c>
      <c r="BA21">
        <v>7486.81</v>
      </c>
      <c r="BB21">
        <v>85983.009999999966</v>
      </c>
      <c r="BC21" s="3">
        <v>22303</v>
      </c>
      <c r="BD21" s="3">
        <v>21555.010000000002</v>
      </c>
      <c r="BE21" s="3">
        <v>25787.54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6171.25</v>
      </c>
      <c r="BL21" s="3">
        <v>0</v>
      </c>
      <c r="BM21" s="3">
        <v>0</v>
      </c>
      <c r="BN21" s="3">
        <v>1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1980</v>
      </c>
      <c r="BV21" s="3">
        <v>0</v>
      </c>
      <c r="BW21" s="3">
        <v>0</v>
      </c>
      <c r="BX21" s="3">
        <v>161595.38</v>
      </c>
      <c r="BY21" s="3">
        <v>13681.23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</row>
    <row r="22" spans="1:82" ht="15.05" x14ac:dyDescent="0.3">
      <c r="A22" s="25">
        <v>2019</v>
      </c>
      <c r="B22" s="42" t="str">
        <f>_xlfn.XLOOKUP(A22,'Schools lookup'!A:A,'Schools lookup'!B:B)</f>
        <v>CIP2019</v>
      </c>
      <c r="C22" s="42" t="str">
        <f>_xlfn.XLOOKUP(A22,'Schools lookup'!A:A,'Schools lookup'!C:C)</f>
        <v>Bramley Vale Primary School</v>
      </c>
      <c r="D22" s="3">
        <v>196243.35</v>
      </c>
      <c r="E22" s="3">
        <v>24017.310000000005</v>
      </c>
      <c r="F22" s="3">
        <v>8314.77</v>
      </c>
      <c r="G22" s="3">
        <v>860520.52999999991</v>
      </c>
      <c r="H22" s="3">
        <v>0</v>
      </c>
      <c r="I22" s="3">
        <v>97049.87999999999</v>
      </c>
      <c r="J22" s="3">
        <v>0</v>
      </c>
      <c r="K22" s="3">
        <v>77450</v>
      </c>
      <c r="L22" s="3">
        <v>55400.75</v>
      </c>
      <c r="M22" s="3">
        <v>0</v>
      </c>
      <c r="N22" s="3">
        <v>0</v>
      </c>
      <c r="O22" s="3">
        <v>29802.980000000007</v>
      </c>
      <c r="P22" s="3">
        <v>11705.68</v>
      </c>
      <c r="Q22" s="3">
        <v>12120.93</v>
      </c>
      <c r="R22" s="3">
        <v>4487.22</v>
      </c>
      <c r="S22" s="3">
        <v>19605.750000000004</v>
      </c>
      <c r="T22" s="3">
        <v>0</v>
      </c>
      <c r="U22" s="3">
        <v>0</v>
      </c>
      <c r="V22" s="3">
        <v>0</v>
      </c>
      <c r="W22" s="3">
        <v>14542.93</v>
      </c>
      <c r="X22" s="3">
        <v>466734.87</v>
      </c>
      <c r="Y22" s="3">
        <v>0</v>
      </c>
      <c r="Z22" s="3">
        <v>179539.05000000002</v>
      </c>
      <c r="AA22" s="3">
        <v>50405.37000000001</v>
      </c>
      <c r="AB22">
        <v>38194.81</v>
      </c>
      <c r="AC22">
        <v>219.61</v>
      </c>
      <c r="AD22">
        <v>28810.899999999998</v>
      </c>
      <c r="AE22">
        <v>4889.6399999999985</v>
      </c>
      <c r="AF22">
        <v>5529.1900000000005</v>
      </c>
      <c r="AG22">
        <v>8627.26</v>
      </c>
      <c r="AH22">
        <v>2672.7999999999997</v>
      </c>
      <c r="AI22">
        <v>37443.520000000011</v>
      </c>
      <c r="AJ22">
        <v>3869.22</v>
      </c>
      <c r="AK22">
        <v>7912.0299999999988</v>
      </c>
      <c r="AL22">
        <v>1165.6799999999998</v>
      </c>
      <c r="AM22">
        <v>65513.960000000006</v>
      </c>
      <c r="AN22">
        <v>18587.75</v>
      </c>
      <c r="AO22">
        <v>2671.71</v>
      </c>
      <c r="AP22">
        <v>49641.47</v>
      </c>
      <c r="AQ22">
        <v>1829</v>
      </c>
      <c r="AR22">
        <v>0</v>
      </c>
      <c r="AS22">
        <v>5923.92</v>
      </c>
      <c r="AT22">
        <v>0</v>
      </c>
      <c r="AU22">
        <v>3432.7999999999997</v>
      </c>
      <c r="AV22">
        <v>0</v>
      </c>
      <c r="AW22">
        <v>5387.02</v>
      </c>
      <c r="AX22">
        <v>0</v>
      </c>
      <c r="AY22">
        <v>10364.449999999995</v>
      </c>
      <c r="AZ22">
        <v>4062</v>
      </c>
      <c r="BA22">
        <v>7029.86</v>
      </c>
      <c r="BB22">
        <v>42377.090000000004</v>
      </c>
      <c r="BC22" s="3">
        <v>63092.089999999982</v>
      </c>
      <c r="BD22" s="3">
        <v>41206.419999999991</v>
      </c>
      <c r="BE22" s="3">
        <v>17771.489999999998</v>
      </c>
      <c r="BF22" s="3">
        <v>0</v>
      </c>
      <c r="BG22" s="3">
        <v>0</v>
      </c>
      <c r="BH22" s="3">
        <v>0</v>
      </c>
      <c r="BI22" s="3">
        <v>15645.209999999997</v>
      </c>
      <c r="BJ22" s="3">
        <v>0</v>
      </c>
      <c r="BK22" s="3">
        <v>5595.25</v>
      </c>
      <c r="BL22" s="3">
        <v>0</v>
      </c>
      <c r="BM22" s="3">
        <v>0</v>
      </c>
      <c r="BN22" s="3">
        <v>1</v>
      </c>
      <c r="BO22" s="3">
        <v>0</v>
      </c>
      <c r="BP22" s="3">
        <v>8421.82</v>
      </c>
      <c r="BQ22" s="3">
        <v>3800</v>
      </c>
      <c r="BR22" s="3">
        <v>0</v>
      </c>
      <c r="BS22" s="3">
        <v>0</v>
      </c>
      <c r="BT22" s="3">
        <v>0</v>
      </c>
      <c r="BU22" s="3">
        <v>1259.5999999999999</v>
      </c>
      <c r="BV22" s="3">
        <v>0</v>
      </c>
      <c r="BW22" s="3">
        <v>0</v>
      </c>
      <c r="BX22" s="3">
        <v>189482.09</v>
      </c>
      <c r="BY22" s="3">
        <v>428.6</v>
      </c>
      <c r="BZ22" s="3">
        <v>0</v>
      </c>
      <c r="CA22" s="3">
        <v>22915.030000000006</v>
      </c>
      <c r="CB22" s="3">
        <v>0</v>
      </c>
      <c r="CC22" s="3">
        <v>24017.310000000005</v>
      </c>
      <c r="CD22" s="3">
        <v>0</v>
      </c>
    </row>
    <row r="23" spans="1:82" ht="15.05" x14ac:dyDescent="0.3">
      <c r="A23" s="25">
        <v>2021</v>
      </c>
      <c r="B23" s="42" t="str">
        <f>_xlfn.XLOOKUP(A23,'Schools lookup'!A:A,'Schools lookup'!B:B)</f>
        <v>CIP2021</v>
      </c>
      <c r="C23" s="42" t="str">
        <f>_xlfn.XLOOKUP(A23,'Schools lookup'!A:A,'Schools lookup'!C:C)</f>
        <v>Bamford Primary School</v>
      </c>
      <c r="D23" s="3">
        <v>305013.31</v>
      </c>
      <c r="E23" s="3">
        <v>7998.33</v>
      </c>
      <c r="F23" s="3">
        <v>19170.43</v>
      </c>
      <c r="G23" s="3">
        <v>480106.6</v>
      </c>
      <c r="H23" s="3">
        <v>0</v>
      </c>
      <c r="I23" s="3">
        <v>50042.699999999983</v>
      </c>
      <c r="J23" s="3">
        <v>0</v>
      </c>
      <c r="K23" s="3">
        <v>6060</v>
      </c>
      <c r="L23" s="3">
        <v>46032.800000000003</v>
      </c>
      <c r="M23" s="3">
        <v>0</v>
      </c>
      <c r="N23" s="3">
        <v>0</v>
      </c>
      <c r="O23" s="3">
        <v>94693.240000000034</v>
      </c>
      <c r="P23" s="3">
        <v>12241.26</v>
      </c>
      <c r="Q23" s="3">
        <v>2024.3</v>
      </c>
      <c r="R23" s="3">
        <v>566.75</v>
      </c>
      <c r="S23" s="3">
        <v>10926.66</v>
      </c>
      <c r="T23" s="3">
        <v>0</v>
      </c>
      <c r="U23" s="3">
        <v>0</v>
      </c>
      <c r="V23" s="3">
        <v>0</v>
      </c>
      <c r="W23" s="3">
        <v>47.5</v>
      </c>
      <c r="X23" s="3">
        <v>364520.52999999997</v>
      </c>
      <c r="Y23" s="3">
        <v>38218.990000000005</v>
      </c>
      <c r="Z23" s="3">
        <v>122456.54999999999</v>
      </c>
      <c r="AA23" s="3">
        <v>10682.380000000001</v>
      </c>
      <c r="AB23">
        <v>31176.989999999994</v>
      </c>
      <c r="AC23">
        <v>0</v>
      </c>
      <c r="AD23">
        <v>1042.18</v>
      </c>
      <c r="AE23">
        <v>2469.7500000000005</v>
      </c>
      <c r="AF23">
        <v>2354.5</v>
      </c>
      <c r="AG23">
        <v>5867.83</v>
      </c>
      <c r="AH23">
        <v>1690.5099999999998</v>
      </c>
      <c r="AI23">
        <v>15203.199999999999</v>
      </c>
      <c r="AJ23">
        <v>1123.05</v>
      </c>
      <c r="AK23">
        <v>981.44999999999993</v>
      </c>
      <c r="AL23">
        <v>2241.3100000000004</v>
      </c>
      <c r="AM23">
        <v>11050.76</v>
      </c>
      <c r="AN23">
        <v>8732.5</v>
      </c>
      <c r="AO23">
        <v>1992.62</v>
      </c>
      <c r="AP23">
        <v>23345.119999999995</v>
      </c>
      <c r="AQ23">
        <v>0</v>
      </c>
      <c r="AR23">
        <v>0</v>
      </c>
      <c r="AS23">
        <v>3881.69</v>
      </c>
      <c r="AT23">
        <v>0</v>
      </c>
      <c r="AU23">
        <v>635.5</v>
      </c>
      <c r="AV23">
        <v>182</v>
      </c>
      <c r="AW23">
        <v>0</v>
      </c>
      <c r="AX23">
        <v>0</v>
      </c>
      <c r="AY23">
        <v>981.89</v>
      </c>
      <c r="AZ23">
        <v>2013</v>
      </c>
      <c r="BA23">
        <v>-3232.7600000000011</v>
      </c>
      <c r="BB23">
        <v>37729.810000000005</v>
      </c>
      <c r="BC23" s="3">
        <v>0</v>
      </c>
      <c r="BD23" s="3">
        <v>4391.66</v>
      </c>
      <c r="BE23" s="3">
        <v>15470.819999999998</v>
      </c>
      <c r="BF23" s="3">
        <v>0</v>
      </c>
      <c r="BG23" s="3">
        <v>0</v>
      </c>
      <c r="BH23" s="3">
        <v>0</v>
      </c>
      <c r="BI23" s="3">
        <v>0</v>
      </c>
      <c r="BJ23" s="3">
        <v>1435.63</v>
      </c>
      <c r="BK23" s="3">
        <v>4742.5</v>
      </c>
      <c r="BL23" s="3">
        <v>0</v>
      </c>
      <c r="BM23" s="3">
        <v>0</v>
      </c>
      <c r="BN23" s="3">
        <v>1</v>
      </c>
      <c r="BO23" s="3">
        <v>0</v>
      </c>
      <c r="BP23" s="3">
        <v>0</v>
      </c>
      <c r="BQ23" s="3">
        <v>0</v>
      </c>
      <c r="BR23" s="3">
        <v>1261.68</v>
      </c>
      <c r="BS23" s="3">
        <v>0</v>
      </c>
      <c r="BT23" s="3">
        <v>0</v>
      </c>
      <c r="BU23" s="3">
        <v>599</v>
      </c>
      <c r="BV23" s="3">
        <v>0</v>
      </c>
      <c r="BW23" s="3">
        <v>0</v>
      </c>
      <c r="BX23" s="3">
        <v>300503.78999999998</v>
      </c>
      <c r="BY23" s="3">
        <v>22052.25</v>
      </c>
      <c r="BZ23" s="3">
        <v>0</v>
      </c>
      <c r="CA23" s="3">
        <v>6610.2</v>
      </c>
      <c r="CB23" s="3">
        <v>0</v>
      </c>
      <c r="CC23" s="3">
        <v>7998.33</v>
      </c>
      <c r="CD23" s="3">
        <v>0</v>
      </c>
    </row>
    <row r="24" spans="1:82" ht="15.05" x14ac:dyDescent="0.3">
      <c r="A24" s="25">
        <v>2022</v>
      </c>
      <c r="B24" s="42" t="str">
        <f>_xlfn.XLOOKUP(A24,'Schools lookup'!A:A,'Schools lookup'!B:B)</f>
        <v>CIP2022</v>
      </c>
      <c r="C24" s="42" t="str">
        <f>_xlfn.XLOOKUP(A24,'Schools lookup'!A:A,'Schools lookup'!C:C)</f>
        <v>Barlborough Primary School</v>
      </c>
      <c r="D24" s="3">
        <v>37210.42</v>
      </c>
      <c r="E24" s="3">
        <v>33972.14</v>
      </c>
      <c r="F24" s="3">
        <v>29557.58</v>
      </c>
      <c r="G24" s="3">
        <v>1014868.78</v>
      </c>
      <c r="H24" s="3">
        <v>0</v>
      </c>
      <c r="I24" s="3">
        <v>78602.23000000001</v>
      </c>
      <c r="J24" s="3">
        <v>0</v>
      </c>
      <c r="K24" s="3">
        <v>64100</v>
      </c>
      <c r="L24" s="3">
        <v>69414</v>
      </c>
      <c r="M24" s="3">
        <v>7246.45</v>
      </c>
      <c r="N24" s="3">
        <v>125</v>
      </c>
      <c r="O24" s="3">
        <v>51621.579999999987</v>
      </c>
      <c r="P24" s="3">
        <v>22699.670000000002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10385</v>
      </c>
      <c r="X24" s="3">
        <v>624296.31000000006</v>
      </c>
      <c r="Y24" s="3">
        <v>0</v>
      </c>
      <c r="Z24" s="3">
        <v>202573.56000000006</v>
      </c>
      <c r="AA24" s="3">
        <v>0</v>
      </c>
      <c r="AB24">
        <v>48048.14</v>
      </c>
      <c r="AC24">
        <v>0</v>
      </c>
      <c r="AD24">
        <v>55965.39</v>
      </c>
      <c r="AE24">
        <v>6536.28</v>
      </c>
      <c r="AF24">
        <v>2072.65</v>
      </c>
      <c r="AG24">
        <v>2812.1</v>
      </c>
      <c r="AH24">
        <v>1514.21</v>
      </c>
      <c r="AI24">
        <v>10338.65</v>
      </c>
      <c r="AJ24">
        <v>3413.92</v>
      </c>
      <c r="AK24">
        <v>70581.73</v>
      </c>
      <c r="AL24">
        <v>5394.0599999999995</v>
      </c>
      <c r="AM24">
        <v>13182.49</v>
      </c>
      <c r="AN24">
        <v>12724.5</v>
      </c>
      <c r="AO24">
        <v>3539.24</v>
      </c>
      <c r="AP24">
        <v>46627.560000000019</v>
      </c>
      <c r="AQ24">
        <v>2594.3000000000002</v>
      </c>
      <c r="AR24">
        <v>0</v>
      </c>
      <c r="AS24">
        <v>9658.06</v>
      </c>
      <c r="AT24">
        <v>0</v>
      </c>
      <c r="AU24">
        <v>-2460</v>
      </c>
      <c r="AV24">
        <v>0</v>
      </c>
      <c r="AW24">
        <v>1965</v>
      </c>
      <c r="AX24">
        <v>0</v>
      </c>
      <c r="AY24">
        <v>25066.96000000001</v>
      </c>
      <c r="AZ24">
        <v>6270</v>
      </c>
      <c r="BA24">
        <v>24859.57</v>
      </c>
      <c r="BB24">
        <v>86381.119999999966</v>
      </c>
      <c r="BC24" s="3">
        <v>0</v>
      </c>
      <c r="BD24" s="3">
        <v>66468.549999999988</v>
      </c>
      <c r="BE24" s="3">
        <v>35235.039999999994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6238.75</v>
      </c>
      <c r="BL24" s="3">
        <v>0</v>
      </c>
      <c r="BM24" s="3">
        <v>0</v>
      </c>
      <c r="BN24" s="3">
        <v>1</v>
      </c>
      <c r="BO24" s="3">
        <v>0</v>
      </c>
      <c r="BP24" s="3">
        <v>4205</v>
      </c>
      <c r="BQ24" s="3">
        <v>13557</v>
      </c>
      <c r="BR24" s="3">
        <v>0</v>
      </c>
      <c r="BS24" s="3">
        <v>0</v>
      </c>
      <c r="BT24" s="3">
        <v>0</v>
      </c>
      <c r="BU24" s="3">
        <v>2460</v>
      </c>
      <c r="BV24" s="3">
        <v>0</v>
      </c>
      <c r="BW24" s="3">
        <v>0</v>
      </c>
      <c r="BX24" s="3">
        <v>-19771.25</v>
      </c>
      <c r="BY24" s="3">
        <v>15574.33</v>
      </c>
      <c r="BZ24" s="3">
        <v>0</v>
      </c>
      <c r="CA24" s="3">
        <v>44357.14</v>
      </c>
      <c r="CB24" s="3">
        <v>0</v>
      </c>
      <c r="CC24" s="3">
        <v>33972.14</v>
      </c>
      <c r="CD24" s="3">
        <v>0</v>
      </c>
    </row>
    <row r="25" spans="1:82" ht="15.05" x14ac:dyDescent="0.3">
      <c r="A25" s="25">
        <v>2041</v>
      </c>
      <c r="B25" s="42" t="str">
        <f>_xlfn.XLOOKUP(A25,'Schools lookup'!A:A,'Schools lookup'!B:B)</f>
        <v>CIP2041</v>
      </c>
      <c r="C25" s="42" t="str">
        <f>_xlfn.XLOOKUP(A25,'Schools lookup'!A:A,'Schools lookup'!C:C)</f>
        <v>Blackwell Community Primary and Nursery School</v>
      </c>
      <c r="D25" s="3">
        <v>92432.27</v>
      </c>
      <c r="E25" s="3">
        <v>-20216.309999999998</v>
      </c>
      <c r="F25" s="3">
        <v>5417.91</v>
      </c>
      <c r="G25" s="3">
        <v>749860</v>
      </c>
      <c r="H25" s="3">
        <v>0</v>
      </c>
      <c r="I25" s="3">
        <v>61636.14</v>
      </c>
      <c r="J25" s="3">
        <v>0</v>
      </c>
      <c r="K25" s="3">
        <v>82230</v>
      </c>
      <c r="L25" s="3">
        <v>47379.16</v>
      </c>
      <c r="M25" s="3">
        <v>0</v>
      </c>
      <c r="N25" s="3">
        <v>0</v>
      </c>
      <c r="O25" s="3">
        <v>7628.829999999999</v>
      </c>
      <c r="P25" s="3">
        <v>7664.0300000000016</v>
      </c>
      <c r="Q25" s="3">
        <v>6158.6100000000006</v>
      </c>
      <c r="R25" s="3">
        <v>157.13</v>
      </c>
      <c r="S25" s="3">
        <v>7440.8</v>
      </c>
      <c r="T25" s="3">
        <v>0</v>
      </c>
      <c r="U25" s="3">
        <v>0</v>
      </c>
      <c r="V25" s="3">
        <v>0</v>
      </c>
      <c r="W25" s="3">
        <v>16738.28</v>
      </c>
      <c r="X25" s="3">
        <v>371656.74000000005</v>
      </c>
      <c r="Y25" s="3">
        <v>4826.3899999999994</v>
      </c>
      <c r="Z25" s="3">
        <v>229654.33999999991</v>
      </c>
      <c r="AA25" s="3">
        <v>0</v>
      </c>
      <c r="AB25">
        <v>31373.229999999996</v>
      </c>
      <c r="AC25">
        <v>0</v>
      </c>
      <c r="AD25">
        <v>10609.470000000003</v>
      </c>
      <c r="AE25">
        <v>3033.0999999999995</v>
      </c>
      <c r="AF25">
        <v>3284.1</v>
      </c>
      <c r="AG25">
        <v>9343.06</v>
      </c>
      <c r="AH25">
        <v>1886.65</v>
      </c>
      <c r="AI25">
        <v>24008.71</v>
      </c>
      <c r="AJ25">
        <v>1849.52</v>
      </c>
      <c r="AK25">
        <v>57473.430000000008</v>
      </c>
      <c r="AL25">
        <v>1740.45</v>
      </c>
      <c r="AM25">
        <v>27317.339999999997</v>
      </c>
      <c r="AN25">
        <v>17090.75</v>
      </c>
      <c r="AO25">
        <v>2607.2499999999995</v>
      </c>
      <c r="AP25">
        <v>36721.120000000024</v>
      </c>
      <c r="AQ25">
        <v>2311.56</v>
      </c>
      <c r="AR25">
        <v>0</v>
      </c>
      <c r="AS25">
        <v>0</v>
      </c>
      <c r="AT25">
        <v>0</v>
      </c>
      <c r="AU25">
        <v>7968.7099999999991</v>
      </c>
      <c r="AV25">
        <v>0</v>
      </c>
      <c r="AW25">
        <v>11799.02</v>
      </c>
      <c r="AX25">
        <v>0</v>
      </c>
      <c r="AY25">
        <v>11123.790000000014</v>
      </c>
      <c r="AZ25">
        <v>3670.5</v>
      </c>
      <c r="BA25">
        <v>7481.8600000000006</v>
      </c>
      <c r="BB25">
        <v>51094.57</v>
      </c>
      <c r="BC25" s="3">
        <v>41749.99</v>
      </c>
      <c r="BD25" s="3">
        <v>8400.09</v>
      </c>
      <c r="BE25" s="3">
        <v>15651.44</v>
      </c>
      <c r="BF25" s="3">
        <v>0</v>
      </c>
      <c r="BG25" s="3">
        <v>0</v>
      </c>
      <c r="BH25" s="3">
        <v>0</v>
      </c>
      <c r="BI25" s="3">
        <v>7980.74</v>
      </c>
      <c r="BJ25" s="3">
        <v>0</v>
      </c>
      <c r="BK25" s="3">
        <v>5271.25</v>
      </c>
      <c r="BL25" s="3">
        <v>0</v>
      </c>
      <c r="BM25" s="3">
        <v>0</v>
      </c>
      <c r="BN25" s="3">
        <v>1</v>
      </c>
      <c r="BO25" s="3">
        <v>0</v>
      </c>
      <c r="BP25" s="3">
        <v>1840.16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66859.8</v>
      </c>
      <c r="BY25" s="3">
        <v>8849</v>
      </c>
      <c r="BZ25" s="3">
        <v>0</v>
      </c>
      <c r="CA25" s="3">
        <v>-11458.769999999999</v>
      </c>
      <c r="CB25" s="3">
        <v>0</v>
      </c>
      <c r="CC25" s="3">
        <v>-20216.309999999998</v>
      </c>
      <c r="CD25" s="3">
        <v>0</v>
      </c>
    </row>
    <row r="26" spans="1:82" ht="15.05" x14ac:dyDescent="0.3">
      <c r="A26" s="25">
        <v>2043</v>
      </c>
      <c r="B26" s="42" t="str">
        <f>_xlfn.XLOOKUP(A26,'Schools lookup'!A:A,'Schools lookup'!B:B)</f>
        <v>CIP2043</v>
      </c>
      <c r="C26" s="42" t="str">
        <f>_xlfn.XLOOKUP(A26,'Schools lookup'!A:A,'Schools lookup'!C:C)</f>
        <v>Newton Primary School</v>
      </c>
      <c r="D26" s="3">
        <v>-30735.870000000003</v>
      </c>
      <c r="E26" s="3">
        <v>-10691.140000000001</v>
      </c>
      <c r="F26" s="3">
        <v>7799.04</v>
      </c>
      <c r="G26" s="3">
        <v>851737.52</v>
      </c>
      <c r="H26" s="3">
        <v>0</v>
      </c>
      <c r="I26" s="3">
        <v>44157.310000000005</v>
      </c>
      <c r="J26" s="3">
        <v>0</v>
      </c>
      <c r="K26" s="3">
        <v>63430</v>
      </c>
      <c r="L26" s="3">
        <v>61390</v>
      </c>
      <c r="M26" s="3">
        <v>0</v>
      </c>
      <c r="N26" s="3">
        <v>6612.7</v>
      </c>
      <c r="O26" s="3">
        <v>22244.589999999989</v>
      </c>
      <c r="P26" s="3">
        <v>13851.939999999999</v>
      </c>
      <c r="Q26" s="3">
        <v>31658.69</v>
      </c>
      <c r="R26" s="3">
        <v>399.95</v>
      </c>
      <c r="S26" s="3">
        <v>23452.710000000003</v>
      </c>
      <c r="T26" s="3">
        <v>0</v>
      </c>
      <c r="U26" s="3">
        <v>0</v>
      </c>
      <c r="V26" s="3">
        <v>0</v>
      </c>
      <c r="W26" s="3">
        <v>15249.099999999999</v>
      </c>
      <c r="X26" s="3">
        <v>490281.11000000022</v>
      </c>
      <c r="Y26" s="3">
        <v>14823.72</v>
      </c>
      <c r="Z26" s="3">
        <v>148802.17999999996</v>
      </c>
      <c r="AA26" s="3">
        <v>32704.559999999994</v>
      </c>
      <c r="AB26">
        <v>54642.53</v>
      </c>
      <c r="AC26">
        <v>395.02000000000004</v>
      </c>
      <c r="AD26">
        <v>34865.250000000015</v>
      </c>
      <c r="AE26">
        <v>4069.1600000000008</v>
      </c>
      <c r="AF26">
        <v>5291.5</v>
      </c>
      <c r="AG26">
        <v>11050.880000000001</v>
      </c>
      <c r="AH26">
        <v>2354.3900000000003</v>
      </c>
      <c r="AI26">
        <v>9621.5299999999988</v>
      </c>
      <c r="AJ26">
        <v>1495.08</v>
      </c>
      <c r="AK26">
        <v>2203.0499999999997</v>
      </c>
      <c r="AL26">
        <v>2377.2600000000002</v>
      </c>
      <c r="AM26">
        <v>701.29</v>
      </c>
      <c r="AN26">
        <v>12974</v>
      </c>
      <c r="AO26">
        <v>2535</v>
      </c>
      <c r="AP26">
        <v>47826.339999999989</v>
      </c>
      <c r="AQ26">
        <v>1938</v>
      </c>
      <c r="AR26">
        <v>0</v>
      </c>
      <c r="AS26">
        <v>620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16813.830000000009</v>
      </c>
      <c r="AZ26">
        <v>4983</v>
      </c>
      <c r="BA26">
        <v>5944.62</v>
      </c>
      <c r="BB26">
        <v>60739.160000000011</v>
      </c>
      <c r="BC26" s="3">
        <v>9040</v>
      </c>
      <c r="BD26" s="3">
        <v>38827.21</v>
      </c>
      <c r="BE26" s="3">
        <v>16466.589999999997</v>
      </c>
      <c r="BF26" s="3">
        <v>0</v>
      </c>
      <c r="BG26" s="3">
        <v>0</v>
      </c>
      <c r="BH26" s="3">
        <v>0</v>
      </c>
      <c r="BI26" s="3">
        <v>19159.03</v>
      </c>
      <c r="BJ26" s="3">
        <v>502.84999999999997</v>
      </c>
      <c r="BK26" s="3">
        <v>5642.5</v>
      </c>
      <c r="BL26" s="3">
        <v>0</v>
      </c>
      <c r="BM26" s="3">
        <v>0</v>
      </c>
      <c r="BN26" s="3">
        <v>1</v>
      </c>
      <c r="BO26" s="3">
        <v>0</v>
      </c>
      <c r="BP26" s="3">
        <v>1208.83</v>
      </c>
      <c r="BQ26" s="3">
        <v>8294.7000000000007</v>
      </c>
      <c r="BR26" s="3">
        <v>0</v>
      </c>
      <c r="BS26" s="3">
        <v>0</v>
      </c>
      <c r="BT26" s="3">
        <v>0</v>
      </c>
      <c r="BU26" s="3">
        <v>1169</v>
      </c>
      <c r="BV26" s="3">
        <v>0</v>
      </c>
      <c r="BW26" s="3">
        <v>0</v>
      </c>
      <c r="BX26" s="3">
        <v>53813.279999999999</v>
      </c>
      <c r="BY26" s="3">
        <v>2769.01</v>
      </c>
      <c r="BZ26" s="3">
        <v>0</v>
      </c>
      <c r="CA26" s="3">
        <v>-15103.920000000002</v>
      </c>
      <c r="CB26" s="3">
        <v>0</v>
      </c>
      <c r="CC26" s="3">
        <v>-10691.140000000001</v>
      </c>
      <c r="CD26" s="3">
        <v>0</v>
      </c>
    </row>
    <row r="27" spans="1:82" ht="15.05" x14ac:dyDescent="0.3">
      <c r="A27" s="25">
        <v>2044</v>
      </c>
      <c r="B27" s="42" t="str">
        <f>_xlfn.XLOOKUP(A27,'Schools lookup'!A:A,'Schools lookup'!B:B)</f>
        <v>CIP2044</v>
      </c>
      <c r="C27" s="42" t="str">
        <f>_xlfn.XLOOKUP(A27,'Schools lookup'!A:A,'Schools lookup'!C:C)</f>
        <v>Westhouses Primary School</v>
      </c>
      <c r="D27" s="3">
        <v>235848.14</v>
      </c>
      <c r="E27" s="3">
        <v>-35287.090000000011</v>
      </c>
      <c r="F27" s="3">
        <v>-6.17</v>
      </c>
      <c r="G27" s="3">
        <v>575812.14</v>
      </c>
      <c r="H27" s="3">
        <v>0</v>
      </c>
      <c r="I27" s="3">
        <v>30587.439999999999</v>
      </c>
      <c r="J27" s="3">
        <v>0</v>
      </c>
      <c r="K27" s="3">
        <v>45635</v>
      </c>
      <c r="L27" s="3">
        <v>42298.06</v>
      </c>
      <c r="M27" s="3">
        <v>0</v>
      </c>
      <c r="N27" s="3">
        <v>128.5</v>
      </c>
      <c r="O27" s="3">
        <v>22523.87</v>
      </c>
      <c r="P27" s="3">
        <v>3777.84</v>
      </c>
      <c r="Q27" s="3">
        <v>7994.11</v>
      </c>
      <c r="R27" s="3">
        <v>221.03</v>
      </c>
      <c r="S27" s="3">
        <v>4640.9400000000005</v>
      </c>
      <c r="T27" s="3">
        <v>0</v>
      </c>
      <c r="U27" s="3">
        <v>0</v>
      </c>
      <c r="V27" s="3">
        <v>0</v>
      </c>
      <c r="W27" s="3">
        <v>7112.2300000000032</v>
      </c>
      <c r="X27" s="3">
        <v>385617.69000000006</v>
      </c>
      <c r="Y27" s="3">
        <v>600.20000000000005</v>
      </c>
      <c r="Z27" s="3">
        <v>107772.92999999996</v>
      </c>
      <c r="AA27" s="3">
        <v>0</v>
      </c>
      <c r="AB27">
        <v>28444.960000000006</v>
      </c>
      <c r="AC27">
        <v>0</v>
      </c>
      <c r="AD27">
        <v>16761.419999999998</v>
      </c>
      <c r="AE27">
        <v>2615.6100000000006</v>
      </c>
      <c r="AF27">
        <v>2209.17</v>
      </c>
      <c r="AG27">
        <v>7010.04</v>
      </c>
      <c r="AH27">
        <v>1936.6</v>
      </c>
      <c r="AI27">
        <v>68354</v>
      </c>
      <c r="AJ27">
        <v>2735</v>
      </c>
      <c r="AK27">
        <v>10481.82</v>
      </c>
      <c r="AL27">
        <v>1960.2000000000003</v>
      </c>
      <c r="AM27">
        <v>9111.7699999999986</v>
      </c>
      <c r="AN27">
        <v>6861.25</v>
      </c>
      <c r="AO27">
        <v>1871.85</v>
      </c>
      <c r="AP27">
        <v>20971.05000000001</v>
      </c>
      <c r="AQ27">
        <v>2710</v>
      </c>
      <c r="AR27">
        <v>0</v>
      </c>
      <c r="AS27">
        <v>701.67</v>
      </c>
      <c r="AT27" s="20">
        <v>0</v>
      </c>
      <c r="AU27">
        <v>440</v>
      </c>
      <c r="AV27">
        <v>0</v>
      </c>
      <c r="AW27">
        <v>2741.4999999999995</v>
      </c>
      <c r="AX27">
        <v>0</v>
      </c>
      <c r="AY27">
        <v>9260.6300000000028</v>
      </c>
      <c r="AZ27">
        <v>2673.95</v>
      </c>
      <c r="BA27">
        <v>7526.78</v>
      </c>
      <c r="BB27">
        <v>30257.259999999987</v>
      </c>
      <c r="BC27" s="3">
        <v>7572.42</v>
      </c>
      <c r="BD27" s="3">
        <v>13129.219999999998</v>
      </c>
      <c r="BE27" s="3">
        <v>11996.96</v>
      </c>
      <c r="BF27" s="3">
        <v>0</v>
      </c>
      <c r="BG27" s="3">
        <v>0</v>
      </c>
      <c r="BH27" s="3">
        <v>0</v>
      </c>
      <c r="BI27" s="3">
        <v>25875.119999999992</v>
      </c>
      <c r="BJ27" s="3">
        <v>0</v>
      </c>
      <c r="BK27" s="3">
        <v>4888.75</v>
      </c>
      <c r="BL27" s="3">
        <v>0</v>
      </c>
      <c r="BM27" s="3">
        <v>0</v>
      </c>
      <c r="BN27" s="3">
        <v>1</v>
      </c>
      <c r="BO27" s="3">
        <v>0</v>
      </c>
      <c r="BP27" s="3">
        <v>4278.3900000000003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205141.12</v>
      </c>
      <c r="BY27" s="3">
        <v>604.19000000000005</v>
      </c>
      <c r="BZ27" s="3">
        <v>0</v>
      </c>
      <c r="CA27" s="3">
        <v>-54049.979999999996</v>
      </c>
      <c r="CB27" s="3">
        <v>0</v>
      </c>
      <c r="CC27" s="3">
        <v>-35287.090000000011</v>
      </c>
      <c r="CD27" s="3">
        <v>0</v>
      </c>
    </row>
    <row r="28" spans="1:82" ht="15.05" x14ac:dyDescent="0.3">
      <c r="A28" s="25">
        <v>2045</v>
      </c>
      <c r="B28" s="42" t="str">
        <f>_xlfn.XLOOKUP(A28,'Schools lookup'!A:A,'Schools lookup'!B:B)</f>
        <v>CIP2045</v>
      </c>
      <c r="C28" s="42" t="str">
        <f>_xlfn.XLOOKUP(A28,'Schools lookup'!A:A,'Schools lookup'!C:C)</f>
        <v>New Bolsover Primary and Nursery School</v>
      </c>
      <c r="D28" s="3">
        <v>490223.79000000004</v>
      </c>
      <c r="E28" s="3">
        <v>5299.23</v>
      </c>
      <c r="F28" s="3">
        <v>12191.85</v>
      </c>
      <c r="G28" s="3">
        <v>1422416.27</v>
      </c>
      <c r="H28" s="3">
        <v>0</v>
      </c>
      <c r="I28" s="3">
        <v>41216.01</v>
      </c>
      <c r="J28" s="3">
        <v>0</v>
      </c>
      <c r="K28" s="3">
        <v>184340</v>
      </c>
      <c r="L28" s="3">
        <v>75706.03</v>
      </c>
      <c r="M28" s="3">
        <v>0</v>
      </c>
      <c r="N28" s="3">
        <v>0</v>
      </c>
      <c r="O28" s="3">
        <v>26392.060000000005</v>
      </c>
      <c r="P28" s="3">
        <v>7146.1200000000017</v>
      </c>
      <c r="Q28" s="3">
        <v>13354.8</v>
      </c>
      <c r="R28" s="3">
        <v>51.82</v>
      </c>
      <c r="S28" s="3">
        <v>0</v>
      </c>
      <c r="T28" s="3">
        <v>0</v>
      </c>
      <c r="U28" s="3">
        <v>0</v>
      </c>
      <c r="V28" s="3">
        <v>0</v>
      </c>
      <c r="W28" s="3">
        <v>636.26</v>
      </c>
      <c r="X28" s="3">
        <v>778532.42</v>
      </c>
      <c r="Y28" s="3">
        <v>0</v>
      </c>
      <c r="Z28" s="3">
        <v>393314.66999999987</v>
      </c>
      <c r="AA28" s="3">
        <v>0</v>
      </c>
      <c r="AB28">
        <v>66058.569999999992</v>
      </c>
      <c r="AC28">
        <v>0</v>
      </c>
      <c r="AD28">
        <v>29149.64</v>
      </c>
      <c r="AE28">
        <v>5614.0600000000013</v>
      </c>
      <c r="AF28">
        <v>3694.5</v>
      </c>
      <c r="AG28">
        <v>17704.3</v>
      </c>
      <c r="AH28">
        <v>3479.9300000000003</v>
      </c>
      <c r="AI28">
        <v>66770.210000000006</v>
      </c>
      <c r="AJ28">
        <v>7138.6</v>
      </c>
      <c r="AK28">
        <v>34959.47</v>
      </c>
      <c r="AL28">
        <v>4038.13</v>
      </c>
      <c r="AM28">
        <v>20000.810000000001</v>
      </c>
      <c r="AN28">
        <v>24451</v>
      </c>
      <c r="AO28">
        <v>4417.8100000000004</v>
      </c>
      <c r="AP28">
        <v>54562.92</v>
      </c>
      <c r="AQ28">
        <v>2850</v>
      </c>
      <c r="AR28">
        <v>0</v>
      </c>
      <c r="AS28">
        <v>12136.880000000001</v>
      </c>
      <c r="AT28">
        <v>0</v>
      </c>
      <c r="AU28">
        <v>680</v>
      </c>
      <c r="AV28">
        <v>0</v>
      </c>
      <c r="AW28">
        <v>0</v>
      </c>
      <c r="AX28">
        <v>0</v>
      </c>
      <c r="AY28">
        <v>2302.9800000000005</v>
      </c>
      <c r="AZ28">
        <v>6985.5</v>
      </c>
      <c r="BA28">
        <v>12595.58</v>
      </c>
      <c r="BB28">
        <v>87434.08</v>
      </c>
      <c r="BC28" s="3">
        <v>19024.400000000001</v>
      </c>
      <c r="BD28" s="3">
        <v>24593.87</v>
      </c>
      <c r="BE28" s="3">
        <v>35181.339999999982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6673</v>
      </c>
      <c r="BL28" s="3">
        <v>0</v>
      </c>
      <c r="BM28" s="3">
        <v>0</v>
      </c>
      <c r="BN28" s="3">
        <v>1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16591</v>
      </c>
      <c r="BV28" s="3">
        <v>0</v>
      </c>
      <c r="BW28" s="3">
        <v>0</v>
      </c>
      <c r="BX28" s="3">
        <v>543175.23</v>
      </c>
      <c r="BY28" s="3">
        <v>2273.85</v>
      </c>
      <c r="BZ28" s="3">
        <v>0</v>
      </c>
      <c r="CA28" s="3">
        <v>5935.49</v>
      </c>
      <c r="CB28" s="3">
        <v>0</v>
      </c>
      <c r="CC28" s="3">
        <v>5299.23</v>
      </c>
      <c r="CD28" s="3">
        <v>0</v>
      </c>
    </row>
    <row r="29" spans="1:82" ht="15.05" x14ac:dyDescent="0.3">
      <c r="A29" s="25">
        <v>2046</v>
      </c>
      <c r="B29" s="42" t="str">
        <f>_xlfn.XLOOKUP(A29,'Schools lookup'!A:A,'Schools lookup'!B:B)</f>
        <v>CIP2046</v>
      </c>
      <c r="C29" s="42" t="str">
        <f>_xlfn.XLOOKUP(A29,'Schools lookup'!A:A,'Schools lookup'!C:C)</f>
        <v>Brockley Primary School</v>
      </c>
      <c r="D29" s="3">
        <v>69767.66</v>
      </c>
      <c r="E29" s="3">
        <v>36547.54</v>
      </c>
      <c r="F29" s="3">
        <v>21911.88</v>
      </c>
      <c r="G29" s="3">
        <v>867358.73</v>
      </c>
      <c r="H29" s="3">
        <v>0</v>
      </c>
      <c r="I29" s="3">
        <v>90703.010000000009</v>
      </c>
      <c r="J29" s="3">
        <v>0</v>
      </c>
      <c r="K29" s="3">
        <v>87950</v>
      </c>
      <c r="L29" s="3">
        <v>60302.87</v>
      </c>
      <c r="M29" s="3">
        <v>0</v>
      </c>
      <c r="N29" s="3">
        <v>1850</v>
      </c>
      <c r="O29" s="3">
        <v>16085.81</v>
      </c>
      <c r="P29" s="3">
        <v>5938.4100000000008</v>
      </c>
      <c r="Q29" s="3">
        <v>8064.37</v>
      </c>
      <c r="R29" s="3">
        <v>771.87</v>
      </c>
      <c r="S29" s="3">
        <v>14110.8</v>
      </c>
      <c r="T29" s="3">
        <v>0</v>
      </c>
      <c r="U29" s="3">
        <v>0</v>
      </c>
      <c r="V29" s="3">
        <v>0</v>
      </c>
      <c r="W29" s="3">
        <v>8600.59</v>
      </c>
      <c r="X29" s="3">
        <v>525996.91999999993</v>
      </c>
      <c r="Y29" s="3">
        <v>2004.02</v>
      </c>
      <c r="Z29" s="3">
        <v>199875.67999999996</v>
      </c>
      <c r="AA29" s="3">
        <v>30301.760000000009</v>
      </c>
      <c r="AB29">
        <v>66796.040000000008</v>
      </c>
      <c r="AC29">
        <v>2441.6799999999998</v>
      </c>
      <c r="AD29">
        <v>17254.360000000008</v>
      </c>
      <c r="AE29">
        <v>3850.4100000000008</v>
      </c>
      <c r="AF29">
        <v>6503.88</v>
      </c>
      <c r="AG29">
        <v>10310.86</v>
      </c>
      <c r="AH29">
        <v>2106.31</v>
      </c>
      <c r="AI29">
        <v>23905.59</v>
      </c>
      <c r="AJ29">
        <v>4923.4599999999991</v>
      </c>
      <c r="AK29">
        <v>3919.6600000000017</v>
      </c>
      <c r="AL29">
        <v>3259.0400000000004</v>
      </c>
      <c r="AM29">
        <v>12618.189999999999</v>
      </c>
      <c r="AN29">
        <v>17340.25</v>
      </c>
      <c r="AO29">
        <v>3089.1200000000003</v>
      </c>
      <c r="AP29">
        <v>55553.09</v>
      </c>
      <c r="AQ29">
        <v>3350</v>
      </c>
      <c r="AR29">
        <v>0</v>
      </c>
      <c r="AS29">
        <v>9634.4799999999977</v>
      </c>
      <c r="AT29">
        <v>0</v>
      </c>
      <c r="AU29">
        <v>344.21000000000004</v>
      </c>
      <c r="AV29">
        <v>0</v>
      </c>
      <c r="AW29">
        <v>4015</v>
      </c>
      <c r="AX29">
        <v>0</v>
      </c>
      <c r="AY29">
        <v>6634.91</v>
      </c>
      <c r="AZ29">
        <v>4122.68</v>
      </c>
      <c r="BA29">
        <v>6180.9</v>
      </c>
      <c r="BB29">
        <v>53059.069999999985</v>
      </c>
      <c r="BC29" s="3">
        <v>16601.080000000005</v>
      </c>
      <c r="BD29" s="3">
        <v>59796.509999999995</v>
      </c>
      <c r="BE29" s="3">
        <v>18990.11</v>
      </c>
      <c r="BF29" s="3">
        <v>0</v>
      </c>
      <c r="BG29" s="3">
        <v>0</v>
      </c>
      <c r="BH29" s="3">
        <v>0</v>
      </c>
      <c r="BI29" s="3">
        <v>0</v>
      </c>
      <c r="BJ29" s="3">
        <v>2864.8199999999997</v>
      </c>
      <c r="BK29" s="3">
        <v>5484.55</v>
      </c>
      <c r="BL29" s="3">
        <v>0</v>
      </c>
      <c r="BM29" s="3">
        <v>0</v>
      </c>
      <c r="BN29" s="3">
        <v>1</v>
      </c>
      <c r="BO29" s="3">
        <v>0</v>
      </c>
      <c r="BP29" s="3">
        <v>12421.05</v>
      </c>
      <c r="BQ29" s="3">
        <v>0</v>
      </c>
      <c r="BR29" s="3">
        <v>0</v>
      </c>
      <c r="BS29" s="3">
        <v>0</v>
      </c>
      <c r="BT29" s="3">
        <v>0</v>
      </c>
      <c r="BU29" s="3">
        <v>6892.92</v>
      </c>
      <c r="BV29" s="3">
        <v>0</v>
      </c>
      <c r="BW29" s="3">
        <v>0</v>
      </c>
      <c r="BX29" s="3">
        <v>48124.26</v>
      </c>
      <c r="BY29" s="3">
        <v>8082.46</v>
      </c>
      <c r="BZ29" s="3">
        <v>0</v>
      </c>
      <c r="CA29" s="3">
        <v>42283.310000000005</v>
      </c>
      <c r="CB29" s="3">
        <v>0</v>
      </c>
      <c r="CC29" s="3">
        <v>36547.54</v>
      </c>
      <c r="CD29" s="3">
        <v>0</v>
      </c>
    </row>
    <row r="30" spans="1:82" ht="15.05" x14ac:dyDescent="0.3">
      <c r="A30" s="25">
        <v>2048</v>
      </c>
      <c r="B30" s="42" t="str">
        <f>_xlfn.XLOOKUP(A30,'Schools lookup'!A:A,'Schools lookup'!B:B)</f>
        <v>CIP2048</v>
      </c>
      <c r="C30" s="42" t="str">
        <f>_xlfn.XLOOKUP(A30,'Schools lookup'!A:A,'Schools lookup'!C:C)</f>
        <v>Bolsover Infant School</v>
      </c>
      <c r="D30" s="3">
        <v>24360.929999999997</v>
      </c>
      <c r="E30" s="3">
        <v>380.33</v>
      </c>
      <c r="F30" s="3">
        <v>8988.34</v>
      </c>
      <c r="G30" s="3">
        <v>1482118.6600000001</v>
      </c>
      <c r="H30" s="3">
        <v>0</v>
      </c>
      <c r="I30" s="3">
        <v>123367.87</v>
      </c>
      <c r="J30" s="3">
        <v>0</v>
      </c>
      <c r="K30" s="3">
        <v>112420.76999999999</v>
      </c>
      <c r="L30" s="3">
        <v>111153.79</v>
      </c>
      <c r="M30" s="3">
        <v>0</v>
      </c>
      <c r="N30" s="3">
        <v>13050</v>
      </c>
      <c r="O30" s="3">
        <v>6340.87</v>
      </c>
      <c r="P30" s="3">
        <v>5512.7900000000009</v>
      </c>
      <c r="Q30" s="3">
        <v>5183.3900000000003</v>
      </c>
      <c r="R30" s="3">
        <v>2033.39</v>
      </c>
      <c r="S30" s="3">
        <v>1416</v>
      </c>
      <c r="T30" s="3">
        <v>0</v>
      </c>
      <c r="U30" s="3">
        <v>0</v>
      </c>
      <c r="V30" s="3">
        <v>0</v>
      </c>
      <c r="W30" s="3">
        <v>5225.3599999999997</v>
      </c>
      <c r="X30" s="3">
        <v>789422.43</v>
      </c>
      <c r="Y30" s="3">
        <v>321.69</v>
      </c>
      <c r="Z30" s="3">
        <v>460328.27999999997</v>
      </c>
      <c r="AA30" s="3">
        <v>0</v>
      </c>
      <c r="AB30">
        <v>80069.179999999993</v>
      </c>
      <c r="AC30">
        <v>0</v>
      </c>
      <c r="AD30">
        <v>50596.199999999983</v>
      </c>
      <c r="AE30">
        <v>6964.65</v>
      </c>
      <c r="AF30">
        <v>3457.5</v>
      </c>
      <c r="AG30">
        <v>18489.7</v>
      </c>
      <c r="AH30">
        <v>5221.18</v>
      </c>
      <c r="AI30">
        <v>27467.890000000003</v>
      </c>
      <c r="AJ30">
        <v>12236.62</v>
      </c>
      <c r="AK30">
        <v>81794.090000000026</v>
      </c>
      <c r="AL30">
        <v>6835.5800000000008</v>
      </c>
      <c r="AM30">
        <v>19791.379999999997</v>
      </c>
      <c r="AN30">
        <v>24451</v>
      </c>
      <c r="AO30">
        <v>5686.7499999999991</v>
      </c>
      <c r="AP30">
        <v>45244.000000000022</v>
      </c>
      <c r="AQ30">
        <v>426.05</v>
      </c>
      <c r="AR30">
        <v>0</v>
      </c>
      <c r="AS30">
        <v>11209.89</v>
      </c>
      <c r="AT30">
        <v>0</v>
      </c>
      <c r="AU30">
        <v>7611.6100000000006</v>
      </c>
      <c r="AV30">
        <v>0</v>
      </c>
      <c r="AW30">
        <v>4384.75</v>
      </c>
      <c r="AX30">
        <v>0</v>
      </c>
      <c r="AY30">
        <v>4267.7500000000009</v>
      </c>
      <c r="AZ30">
        <v>7641</v>
      </c>
      <c r="BA30">
        <v>50.64</v>
      </c>
      <c r="BB30">
        <v>87922.250000000029</v>
      </c>
      <c r="BC30" s="3">
        <v>38557.06</v>
      </c>
      <c r="BD30" s="3">
        <v>73908.17</v>
      </c>
      <c r="BE30" s="3">
        <v>23728.03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6650.5</v>
      </c>
      <c r="BL30" s="3">
        <v>0</v>
      </c>
      <c r="BM30" s="3">
        <v>0</v>
      </c>
      <c r="BN30" s="3">
        <v>1</v>
      </c>
      <c r="BO30" s="3">
        <v>0</v>
      </c>
      <c r="BP30" s="3">
        <v>3000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-11126.86</v>
      </c>
      <c r="BY30" s="3">
        <v>12638.84</v>
      </c>
      <c r="BZ30" s="3">
        <v>0</v>
      </c>
      <c r="CA30" s="3">
        <v>5605.69</v>
      </c>
      <c r="CB30" s="3">
        <v>0</v>
      </c>
      <c r="CC30" s="3">
        <v>380.33</v>
      </c>
      <c r="CD30" s="3">
        <v>0</v>
      </c>
    </row>
    <row r="31" spans="1:82" ht="15.05" x14ac:dyDescent="0.3">
      <c r="A31" s="25">
        <v>2050</v>
      </c>
      <c r="B31" s="42" t="str">
        <f>_xlfn.XLOOKUP(A31,'Schools lookup'!A:A,'Schools lookup'!B:B)</f>
        <v>CIP2050</v>
      </c>
      <c r="C31" s="42" t="str">
        <f>_xlfn.XLOOKUP(A31,'Schools lookup'!A:A,'Schools lookup'!C:C)</f>
        <v>Cutthorpe Primary School</v>
      </c>
      <c r="D31" s="3">
        <v>-31616.57</v>
      </c>
      <c r="E31" s="3">
        <v>-15010.779999999999</v>
      </c>
      <c r="F31" s="3">
        <v>4825.47</v>
      </c>
      <c r="G31" s="3">
        <v>686642.89999999991</v>
      </c>
      <c r="H31" s="3">
        <v>0</v>
      </c>
      <c r="I31" s="3">
        <v>18005.82</v>
      </c>
      <c r="J31" s="3">
        <v>0</v>
      </c>
      <c r="K31" s="3">
        <v>19730</v>
      </c>
      <c r="L31" s="3">
        <v>56057.53</v>
      </c>
      <c r="M31" s="3">
        <v>0</v>
      </c>
      <c r="N31" s="3">
        <v>0</v>
      </c>
      <c r="O31" s="3">
        <v>44292.990000000013</v>
      </c>
      <c r="P31" s="3">
        <v>50</v>
      </c>
      <c r="Q31" s="3">
        <v>13169.210000000001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12360.47</v>
      </c>
      <c r="X31" s="3">
        <v>378384.79999999981</v>
      </c>
      <c r="Y31" s="3">
        <v>11145.98</v>
      </c>
      <c r="Z31" s="3">
        <v>140655.70000000004</v>
      </c>
      <c r="AA31" s="3">
        <v>0</v>
      </c>
      <c r="AB31">
        <v>38314.759999999995</v>
      </c>
      <c r="AC31">
        <v>0</v>
      </c>
      <c r="AD31">
        <v>21256.670000000006</v>
      </c>
      <c r="AE31">
        <v>4045.67</v>
      </c>
      <c r="AF31">
        <v>4179.5</v>
      </c>
      <c r="AG31">
        <v>8616.65</v>
      </c>
      <c r="AH31">
        <v>852.74</v>
      </c>
      <c r="AI31">
        <v>12175.66</v>
      </c>
      <c r="AJ31">
        <v>0</v>
      </c>
      <c r="AK31">
        <v>26648.71</v>
      </c>
      <c r="AL31">
        <v>790.94</v>
      </c>
      <c r="AM31">
        <v>10333.4</v>
      </c>
      <c r="AN31">
        <v>7859.25</v>
      </c>
      <c r="AO31">
        <v>1933.0400000000002</v>
      </c>
      <c r="AP31">
        <v>59426.82</v>
      </c>
      <c r="AQ31">
        <v>0</v>
      </c>
      <c r="AR31">
        <v>0</v>
      </c>
      <c r="AS31">
        <v>16518.57</v>
      </c>
      <c r="AT31">
        <v>0</v>
      </c>
      <c r="AU31">
        <v>1064.4100000000001</v>
      </c>
      <c r="AV31">
        <v>0</v>
      </c>
      <c r="AW31">
        <v>3601</v>
      </c>
      <c r="AX31">
        <v>0</v>
      </c>
      <c r="AY31">
        <v>6271.4700000000012</v>
      </c>
      <c r="AZ31">
        <v>3531</v>
      </c>
      <c r="BA31">
        <v>1012.5</v>
      </c>
      <c r="BB31">
        <v>42425.34</v>
      </c>
      <c r="BC31" s="3">
        <v>15978.869999999999</v>
      </c>
      <c r="BD31" s="3">
        <v>7810</v>
      </c>
      <c r="BE31" s="3">
        <v>16060.789999999999</v>
      </c>
      <c r="BF31" s="3">
        <v>0</v>
      </c>
      <c r="BG31" s="3">
        <v>0</v>
      </c>
      <c r="BH31" s="3">
        <v>0</v>
      </c>
      <c r="BI31" s="3">
        <v>34628.82</v>
      </c>
      <c r="BJ31" s="3">
        <v>0</v>
      </c>
      <c r="BK31" s="3">
        <v>5203.75</v>
      </c>
      <c r="BL31" s="3">
        <v>0</v>
      </c>
      <c r="BM31" s="3">
        <v>0</v>
      </c>
      <c r="BN31" s="3">
        <v>1</v>
      </c>
      <c r="BO31" s="3">
        <v>0</v>
      </c>
      <c r="BP31" s="3">
        <v>3659.85</v>
      </c>
      <c r="BQ31" s="3">
        <v>0</v>
      </c>
      <c r="BR31" s="3">
        <v>0</v>
      </c>
      <c r="BS31" s="3">
        <v>0</v>
      </c>
      <c r="BT31" s="3">
        <v>0</v>
      </c>
      <c r="BU31" s="3">
        <v>4962.76</v>
      </c>
      <c r="BV31" s="3">
        <v>0</v>
      </c>
      <c r="BW31" s="3">
        <v>0</v>
      </c>
      <c r="BX31" s="3">
        <v>-34562.360000000008</v>
      </c>
      <c r="BY31" s="3">
        <v>1406.61</v>
      </c>
      <c r="BZ31" s="3">
        <v>0</v>
      </c>
      <c r="CA31" s="3">
        <v>-37279.129999999997</v>
      </c>
      <c r="CB31" s="3">
        <v>0</v>
      </c>
      <c r="CC31" s="3">
        <v>-15010.779999999999</v>
      </c>
      <c r="CD31" s="3">
        <v>0</v>
      </c>
    </row>
    <row r="32" spans="1:82" ht="15.05" x14ac:dyDescent="0.3">
      <c r="A32" s="25">
        <v>2051</v>
      </c>
      <c r="B32" s="42" t="str">
        <f>_xlfn.XLOOKUP(A32,'Schools lookup'!A:A,'Schools lookup'!B:B)</f>
        <v>CIP2051</v>
      </c>
      <c r="C32" s="42" t="str">
        <f>_xlfn.XLOOKUP(A32,'Schools lookup'!A:A,'Schools lookup'!C:C)</f>
        <v>Wigley Primary School</v>
      </c>
      <c r="D32" s="3">
        <v>89941.31</v>
      </c>
      <c r="E32" s="3">
        <v>-3768.5199999999991</v>
      </c>
      <c r="F32" s="3">
        <v>15628.83</v>
      </c>
      <c r="G32" s="3">
        <v>441666.5</v>
      </c>
      <c r="H32" s="3">
        <v>0</v>
      </c>
      <c r="I32" s="3">
        <v>6963</v>
      </c>
      <c r="J32" s="3">
        <v>0</v>
      </c>
      <c r="K32" s="3">
        <v>16215</v>
      </c>
      <c r="L32" s="3">
        <v>39438</v>
      </c>
      <c r="M32" s="3">
        <v>0</v>
      </c>
      <c r="N32" s="3">
        <v>0</v>
      </c>
      <c r="O32" s="3">
        <v>50239.64</v>
      </c>
      <c r="P32" s="3">
        <v>8608.5</v>
      </c>
      <c r="Q32" s="3">
        <v>120.63</v>
      </c>
      <c r="R32" s="3">
        <v>20.82</v>
      </c>
      <c r="S32" s="3">
        <v>0</v>
      </c>
      <c r="T32" s="3">
        <v>0</v>
      </c>
      <c r="U32" s="3">
        <v>0</v>
      </c>
      <c r="V32" s="3">
        <v>0</v>
      </c>
      <c r="W32" s="3">
        <v>3231.3100000000004</v>
      </c>
      <c r="X32" s="3">
        <v>272397.49</v>
      </c>
      <c r="Y32" s="3">
        <v>1502.3600000000001</v>
      </c>
      <c r="Z32" s="3">
        <v>82106.290000000008</v>
      </c>
      <c r="AA32" s="3">
        <v>0</v>
      </c>
      <c r="AB32">
        <v>27630.28000000001</v>
      </c>
      <c r="AC32">
        <v>343.11999999999995</v>
      </c>
      <c r="AD32">
        <v>9061.27</v>
      </c>
      <c r="AE32">
        <v>1782.7200000000005</v>
      </c>
      <c r="AF32">
        <v>2093.33</v>
      </c>
      <c r="AG32">
        <v>4458.43</v>
      </c>
      <c r="AH32">
        <v>1014.38</v>
      </c>
      <c r="AI32">
        <v>10250.530000000001</v>
      </c>
      <c r="AJ32">
        <v>1512.63</v>
      </c>
      <c r="AK32">
        <v>7432.1899999999987</v>
      </c>
      <c r="AL32">
        <v>1218.3800000000001</v>
      </c>
      <c r="AM32">
        <v>8620.84</v>
      </c>
      <c r="AN32">
        <v>5613.75</v>
      </c>
      <c r="AO32">
        <v>1172.0900000000001</v>
      </c>
      <c r="AP32">
        <v>41530</v>
      </c>
      <c r="AQ32">
        <v>2136.75</v>
      </c>
      <c r="AR32">
        <v>0</v>
      </c>
      <c r="AS32">
        <v>4180.41</v>
      </c>
      <c r="AT32">
        <v>0</v>
      </c>
      <c r="AU32">
        <v>284.5</v>
      </c>
      <c r="AV32">
        <v>0</v>
      </c>
      <c r="AW32">
        <v>4038.25</v>
      </c>
      <c r="AX32">
        <v>0</v>
      </c>
      <c r="AY32">
        <v>4008.5600000000013</v>
      </c>
      <c r="AZ32">
        <v>1749</v>
      </c>
      <c r="BA32">
        <v>15700.279999999999</v>
      </c>
      <c r="BB32">
        <v>32382.28000000001</v>
      </c>
      <c r="BC32" s="3">
        <v>8913</v>
      </c>
      <c r="BD32" s="3">
        <v>9338.58</v>
      </c>
      <c r="BE32" s="3">
        <v>12192.890000000001</v>
      </c>
      <c r="BF32" s="3">
        <v>0</v>
      </c>
      <c r="BG32" s="3">
        <v>0</v>
      </c>
      <c r="BH32" s="3">
        <v>0</v>
      </c>
      <c r="BI32" s="3">
        <v>5704.8900000000012</v>
      </c>
      <c r="BJ32" s="3">
        <v>0</v>
      </c>
      <c r="BK32" s="3">
        <v>4573.75</v>
      </c>
      <c r="BL32" s="3">
        <v>0</v>
      </c>
      <c r="BM32" s="3">
        <v>0</v>
      </c>
      <c r="BN32" s="3">
        <v>1</v>
      </c>
      <c r="BO32" s="3">
        <v>0</v>
      </c>
      <c r="BP32" s="3">
        <v>7010.97</v>
      </c>
      <c r="BQ32" s="3">
        <v>0</v>
      </c>
      <c r="BR32" s="3">
        <v>0</v>
      </c>
      <c r="BS32" s="3">
        <v>0</v>
      </c>
      <c r="BT32" s="3">
        <v>0</v>
      </c>
      <c r="BU32" s="3">
        <v>9925</v>
      </c>
      <c r="BV32" s="3">
        <v>0</v>
      </c>
      <c r="BW32" s="3">
        <v>0</v>
      </c>
      <c r="BX32" s="3">
        <v>78548.820000000007</v>
      </c>
      <c r="BY32" s="3">
        <v>1245.3800000000001</v>
      </c>
      <c r="BZ32" s="3">
        <v>2021.23</v>
      </c>
      <c r="CA32" s="3">
        <v>-6242.1</v>
      </c>
      <c r="CB32" s="3">
        <v>0</v>
      </c>
      <c r="CC32" s="3">
        <v>-3768.5199999999991</v>
      </c>
      <c r="CD32" s="3">
        <v>0</v>
      </c>
    </row>
    <row r="33" spans="1:82" ht="15.05" x14ac:dyDescent="0.3">
      <c r="A33" s="25">
        <v>2052</v>
      </c>
      <c r="B33" s="42" t="str">
        <f>_xlfn.XLOOKUP(A33,'Schools lookup'!A:A,'Schools lookup'!B:B)</f>
        <v>CIP2052</v>
      </c>
      <c r="C33" s="42" t="str">
        <f>_xlfn.XLOOKUP(A33,'Schools lookup'!A:A,'Schools lookup'!C:C)</f>
        <v>Brassington Primary School</v>
      </c>
      <c r="D33" s="3">
        <v>26570.75</v>
      </c>
      <c r="E33" s="3">
        <v>-4831.01</v>
      </c>
      <c r="F33" s="3">
        <v>11836.01</v>
      </c>
      <c r="G33" s="3">
        <v>506313.71</v>
      </c>
      <c r="H33" s="3">
        <v>0</v>
      </c>
      <c r="I33" s="3">
        <v>14849.210000000001</v>
      </c>
      <c r="J33" s="3">
        <v>0</v>
      </c>
      <c r="K33" s="3">
        <v>27585</v>
      </c>
      <c r="L33" s="3">
        <v>38531</v>
      </c>
      <c r="M33" s="3">
        <v>0</v>
      </c>
      <c r="N33" s="3">
        <v>0</v>
      </c>
      <c r="O33" s="3">
        <v>24056.920000000002</v>
      </c>
      <c r="P33" s="3">
        <v>11260.540000000003</v>
      </c>
      <c r="Q33" s="3">
        <v>3096.02</v>
      </c>
      <c r="R33" s="3">
        <v>217.81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245747.09000000005</v>
      </c>
      <c r="Y33" s="3">
        <v>0</v>
      </c>
      <c r="Z33" s="3">
        <v>68926.680000000008</v>
      </c>
      <c r="AA33" s="3">
        <v>13833.009999999991</v>
      </c>
      <c r="AB33">
        <v>22843.59</v>
      </c>
      <c r="AC33">
        <v>0</v>
      </c>
      <c r="AD33">
        <v>13408.12</v>
      </c>
      <c r="AE33">
        <v>1643.1000000000001</v>
      </c>
      <c r="AF33">
        <v>206.3</v>
      </c>
      <c r="AG33">
        <v>4954.03</v>
      </c>
      <c r="AH33">
        <v>1128.17</v>
      </c>
      <c r="AI33">
        <v>5919.2199999999993</v>
      </c>
      <c r="AJ33">
        <v>1275</v>
      </c>
      <c r="AK33">
        <v>740.50000000000011</v>
      </c>
      <c r="AL33">
        <v>1364.0499999999997</v>
      </c>
      <c r="AM33">
        <v>9712.630000000001</v>
      </c>
      <c r="AN33">
        <v>4540.8999999999996</v>
      </c>
      <c r="AO33">
        <v>1419.6099999999997</v>
      </c>
      <c r="AP33">
        <v>35534.109999999986</v>
      </c>
      <c r="AQ33">
        <v>3820</v>
      </c>
      <c r="AR33">
        <v>0</v>
      </c>
      <c r="AS33">
        <v>4508.84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2624.420000000001</v>
      </c>
      <c r="AZ33">
        <v>1980</v>
      </c>
      <c r="BA33">
        <v>84874</v>
      </c>
      <c r="BB33">
        <v>35706.699999999983</v>
      </c>
      <c r="BC33" s="3">
        <v>2233.5899999999997</v>
      </c>
      <c r="BD33" s="3">
        <v>8264.2999999999993</v>
      </c>
      <c r="BE33" s="3">
        <v>11584.479999999996</v>
      </c>
      <c r="BF33" s="3">
        <v>0</v>
      </c>
      <c r="BG33" s="3">
        <v>0</v>
      </c>
      <c r="BH33" s="3">
        <v>0</v>
      </c>
      <c r="BI33" s="3">
        <v>1663.47</v>
      </c>
      <c r="BJ33" s="3">
        <v>0</v>
      </c>
      <c r="BK33" s="3">
        <v>4562.5</v>
      </c>
      <c r="BL33" s="3">
        <v>0</v>
      </c>
      <c r="BM33" s="3">
        <v>0</v>
      </c>
      <c r="BN33" s="3">
        <v>1</v>
      </c>
      <c r="BO33" s="3">
        <v>0</v>
      </c>
      <c r="BP33" s="3">
        <v>3713.5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63688.520000000004</v>
      </c>
      <c r="BY33" s="3">
        <v>12685.01</v>
      </c>
      <c r="BZ33" s="3">
        <v>0</v>
      </c>
      <c r="CA33" s="3">
        <v>-6494.4800000000005</v>
      </c>
      <c r="CB33" s="3">
        <v>0</v>
      </c>
      <c r="CC33" s="3">
        <v>-4831.01</v>
      </c>
      <c r="CD33" s="3">
        <v>0</v>
      </c>
    </row>
    <row r="34" spans="1:82" ht="15.05" x14ac:dyDescent="0.3">
      <c r="A34" s="25">
        <v>2053</v>
      </c>
      <c r="B34" s="42" t="str">
        <f>_xlfn.XLOOKUP(A34,'Schools lookup'!A:A,'Schools lookup'!B:B)</f>
        <v>CIP2053</v>
      </c>
      <c r="C34" s="42" t="str">
        <f>_xlfn.XLOOKUP(A34,'Schools lookup'!A:A,'Schools lookup'!C:C)</f>
        <v>Firfield Primary School</v>
      </c>
      <c r="D34" s="3">
        <v>-319432.19</v>
      </c>
      <c r="E34" s="3">
        <v>412301.74</v>
      </c>
      <c r="F34" s="3">
        <v>28884.27</v>
      </c>
      <c r="G34" s="3">
        <v>2105312.35</v>
      </c>
      <c r="H34" s="3">
        <v>0</v>
      </c>
      <c r="I34" s="3">
        <v>156823.46000000002</v>
      </c>
      <c r="J34" s="3">
        <v>0</v>
      </c>
      <c r="K34" s="3">
        <v>112741</v>
      </c>
      <c r="L34" s="3">
        <v>142578.64000000001</v>
      </c>
      <c r="M34" s="3">
        <v>0</v>
      </c>
      <c r="N34" s="3">
        <v>0</v>
      </c>
      <c r="O34" s="3">
        <v>6916.71</v>
      </c>
      <c r="P34" s="3">
        <v>51056.260000000009</v>
      </c>
      <c r="Q34" s="3">
        <v>5297.6799999999994</v>
      </c>
      <c r="R34" s="3">
        <v>1410.51</v>
      </c>
      <c r="S34" s="3">
        <v>17105.87</v>
      </c>
      <c r="T34" s="3">
        <v>0</v>
      </c>
      <c r="U34" s="3">
        <v>0</v>
      </c>
      <c r="V34" s="3">
        <v>0</v>
      </c>
      <c r="W34" s="3">
        <v>215441.91</v>
      </c>
      <c r="X34" s="3">
        <v>1259904.4200000002</v>
      </c>
      <c r="Y34" s="3">
        <v>17464.44999999999</v>
      </c>
      <c r="Z34" s="3">
        <v>587523.21999999986</v>
      </c>
      <c r="AA34" s="3">
        <v>0</v>
      </c>
      <c r="AB34">
        <v>97081.859999999986</v>
      </c>
      <c r="AC34">
        <v>680.34999999999991</v>
      </c>
      <c r="AD34">
        <v>80614.009999999966</v>
      </c>
      <c r="AE34">
        <v>10125.099999999999</v>
      </c>
      <c r="AF34">
        <v>4294.5</v>
      </c>
      <c r="AG34">
        <v>27466.21</v>
      </c>
      <c r="AH34">
        <v>11547.000000000002</v>
      </c>
      <c r="AI34">
        <v>36383.800000000003</v>
      </c>
      <c r="AJ34">
        <v>973.38</v>
      </c>
      <c r="AK34">
        <v>46353.560000000005</v>
      </c>
      <c r="AL34">
        <v>8258.7200000000012</v>
      </c>
      <c r="AM34">
        <v>30275.780000000002</v>
      </c>
      <c r="AN34">
        <v>30247.5</v>
      </c>
      <c r="AO34">
        <v>6974.7199999999984</v>
      </c>
      <c r="AP34">
        <v>158353.24999999994</v>
      </c>
      <c r="AQ34">
        <v>4089.7</v>
      </c>
      <c r="AR34">
        <v>50</v>
      </c>
      <c r="AS34">
        <v>0</v>
      </c>
      <c r="AT34" s="20">
        <v>0</v>
      </c>
      <c r="AU34">
        <v>3590</v>
      </c>
      <c r="AV34">
        <v>6725.98</v>
      </c>
      <c r="AW34">
        <v>0</v>
      </c>
      <c r="AX34">
        <v>0</v>
      </c>
      <c r="AY34">
        <v>23668.450000000004</v>
      </c>
      <c r="AZ34">
        <v>13530</v>
      </c>
      <c r="BA34">
        <v>16002.710000000001</v>
      </c>
      <c r="BB34">
        <v>167410.88999999998</v>
      </c>
      <c r="BC34" s="3">
        <v>25598.959999999999</v>
      </c>
      <c r="BD34" s="3">
        <v>40738.75</v>
      </c>
      <c r="BE34" s="3">
        <v>49701.040000000008</v>
      </c>
      <c r="BF34" s="3">
        <v>0</v>
      </c>
      <c r="BG34" s="3">
        <v>0</v>
      </c>
      <c r="BH34" s="3">
        <v>0</v>
      </c>
      <c r="BI34" s="3">
        <v>78316.42</v>
      </c>
      <c r="BJ34" s="3">
        <v>0</v>
      </c>
      <c r="BK34" s="3">
        <v>8612.5</v>
      </c>
      <c r="BL34" s="3">
        <v>0</v>
      </c>
      <c r="BM34" s="3">
        <v>0</v>
      </c>
      <c r="BN34" s="3">
        <v>1</v>
      </c>
      <c r="BO34" s="3">
        <v>0</v>
      </c>
      <c r="BP34" s="3">
        <v>9655.49</v>
      </c>
      <c r="BQ34" s="3">
        <v>0</v>
      </c>
      <c r="BR34" s="3">
        <v>0</v>
      </c>
      <c r="BS34" s="3">
        <v>0</v>
      </c>
      <c r="BT34" s="3">
        <v>0</v>
      </c>
      <c r="BU34" s="3">
        <v>14827.4</v>
      </c>
      <c r="BV34" s="3">
        <v>0</v>
      </c>
      <c r="BW34" s="3">
        <v>0</v>
      </c>
      <c r="BX34" s="3">
        <v>-485818.01</v>
      </c>
      <c r="BY34" s="3">
        <v>13013.88</v>
      </c>
      <c r="BZ34" s="3">
        <v>0</v>
      </c>
      <c r="CA34" s="3">
        <v>549427.23</v>
      </c>
      <c r="CB34" s="3">
        <v>0</v>
      </c>
      <c r="CC34" s="3">
        <v>412301.74</v>
      </c>
      <c r="CD34" s="3">
        <v>0</v>
      </c>
    </row>
    <row r="35" spans="1:82" ht="15.05" x14ac:dyDescent="0.3">
      <c r="A35" s="25">
        <v>2057</v>
      </c>
      <c r="B35" s="42" t="str">
        <f>_xlfn.XLOOKUP(A35,'Schools lookup'!A:A,'Schools lookup'!B:B)</f>
        <v>CIP2057</v>
      </c>
      <c r="C35" s="42" t="str">
        <f>_xlfn.XLOOKUP(A35,'Schools lookup'!A:A,'Schools lookup'!C:C)</f>
        <v>Henry Bradley Infant School</v>
      </c>
      <c r="D35" s="3">
        <v>116584</v>
      </c>
      <c r="E35" s="3">
        <v>20816.399999999998</v>
      </c>
      <c r="F35" s="3">
        <v>17387.060000000001</v>
      </c>
      <c r="G35" s="3">
        <v>1108987.3</v>
      </c>
      <c r="H35" s="3">
        <v>0</v>
      </c>
      <c r="I35" s="3">
        <v>45517.189999999995</v>
      </c>
      <c r="J35" s="3">
        <v>0</v>
      </c>
      <c r="K35" s="3">
        <v>81140</v>
      </c>
      <c r="L35" s="3">
        <v>97620.15</v>
      </c>
      <c r="M35" s="3">
        <v>0</v>
      </c>
      <c r="N35" s="3">
        <v>0</v>
      </c>
      <c r="O35" s="3">
        <v>30092.899999999998</v>
      </c>
      <c r="P35" s="3">
        <v>1796.3599999999997</v>
      </c>
      <c r="Q35" s="3">
        <v>6226.2999999999993</v>
      </c>
      <c r="R35" s="3">
        <v>1019.33</v>
      </c>
      <c r="S35" s="3">
        <v>9544.51</v>
      </c>
      <c r="T35" s="3">
        <v>0</v>
      </c>
      <c r="U35" s="3">
        <v>0</v>
      </c>
      <c r="V35" s="3">
        <v>0</v>
      </c>
      <c r="W35" s="3">
        <v>4660</v>
      </c>
      <c r="X35" s="3">
        <v>592039.18999999983</v>
      </c>
      <c r="Y35" s="3">
        <v>0</v>
      </c>
      <c r="Z35" s="3">
        <v>325252.83000000007</v>
      </c>
      <c r="AA35" s="3">
        <v>46412.199999999983</v>
      </c>
      <c r="AB35">
        <v>40793.25</v>
      </c>
      <c r="AC35">
        <v>0</v>
      </c>
      <c r="AD35">
        <v>17506.900000000001</v>
      </c>
      <c r="AE35">
        <v>4785.7299999999987</v>
      </c>
      <c r="AF35">
        <v>5655.12</v>
      </c>
      <c r="AG35">
        <v>11659.68</v>
      </c>
      <c r="AH35">
        <v>2772.21</v>
      </c>
      <c r="AI35">
        <v>21189.46</v>
      </c>
      <c r="AJ35">
        <v>3536.2</v>
      </c>
      <c r="AK35">
        <v>5556.1499999999987</v>
      </c>
      <c r="AL35">
        <v>3830.6899999999996</v>
      </c>
      <c r="AM35">
        <v>14881.920000000002</v>
      </c>
      <c r="AN35">
        <v>15968</v>
      </c>
      <c r="AO35">
        <v>2053.4100000000003</v>
      </c>
      <c r="AP35">
        <v>83710.320000000022</v>
      </c>
      <c r="AQ35">
        <v>2500.75</v>
      </c>
      <c r="AR35">
        <v>0</v>
      </c>
      <c r="AS35">
        <v>9065.34</v>
      </c>
      <c r="AT35">
        <v>0</v>
      </c>
      <c r="AU35">
        <v>0</v>
      </c>
      <c r="AV35">
        <v>0</v>
      </c>
      <c r="AW35">
        <v>6106.17</v>
      </c>
      <c r="AX35">
        <v>0</v>
      </c>
      <c r="AY35">
        <v>11581.120000000004</v>
      </c>
      <c r="AZ35">
        <v>5694</v>
      </c>
      <c r="BA35">
        <v>470</v>
      </c>
      <c r="BB35">
        <v>87121.799999999988</v>
      </c>
      <c r="BC35" s="3">
        <v>15752.44</v>
      </c>
      <c r="BD35" s="3">
        <v>9583.2200000000012</v>
      </c>
      <c r="BE35" s="3">
        <v>19154.989999999998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5928.25</v>
      </c>
      <c r="BL35" s="3">
        <v>0</v>
      </c>
      <c r="BM35" s="3">
        <v>0</v>
      </c>
      <c r="BN35" s="3">
        <v>1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133894.95000000001</v>
      </c>
      <c r="BY35" s="3">
        <v>23315.31</v>
      </c>
      <c r="BZ35" s="3">
        <v>0</v>
      </c>
      <c r="CA35" s="3">
        <v>25476.399999999998</v>
      </c>
      <c r="CB35" s="3">
        <v>0</v>
      </c>
      <c r="CC35" s="3">
        <v>20816.399999999998</v>
      </c>
      <c r="CD35" s="3">
        <v>0</v>
      </c>
    </row>
    <row r="36" spans="1:82" ht="15.05" x14ac:dyDescent="0.3">
      <c r="A36" s="25">
        <v>2058</v>
      </c>
      <c r="B36" s="42" t="str">
        <f>_xlfn.XLOOKUP(A36,'Schools lookup'!A:A,'Schools lookup'!B:B)</f>
        <v>CIP2058</v>
      </c>
      <c r="C36" s="42" t="str">
        <f>_xlfn.XLOOKUP(A36,'Schools lookup'!A:A,'Schools lookup'!C:C)</f>
        <v>Burbage Primary School</v>
      </c>
      <c r="D36" s="3">
        <v>122021.62</v>
      </c>
      <c r="E36" s="3">
        <v>60741.9</v>
      </c>
      <c r="F36" s="3">
        <v>31680.13</v>
      </c>
      <c r="G36" s="3">
        <v>1184702.6099999999</v>
      </c>
      <c r="H36" s="3">
        <v>0</v>
      </c>
      <c r="I36" s="3">
        <v>80459.37000000001</v>
      </c>
      <c r="J36" s="3">
        <v>0</v>
      </c>
      <c r="K36" s="3">
        <v>57260.83</v>
      </c>
      <c r="L36" s="3">
        <v>111917.58000000002</v>
      </c>
      <c r="M36" s="3">
        <v>0</v>
      </c>
      <c r="N36" s="3">
        <v>4265</v>
      </c>
      <c r="O36" s="3">
        <v>13473.439999999999</v>
      </c>
      <c r="P36" s="3">
        <v>41388.700000000004</v>
      </c>
      <c r="Q36" s="3">
        <v>5156.5300000000007</v>
      </c>
      <c r="R36" s="3">
        <v>66.42</v>
      </c>
      <c r="S36" s="3">
        <v>16155.289999999999</v>
      </c>
      <c r="T36" s="3">
        <v>0</v>
      </c>
      <c r="U36" s="3">
        <v>0</v>
      </c>
      <c r="V36" s="3">
        <v>0</v>
      </c>
      <c r="W36" s="3">
        <v>24521.679999999997</v>
      </c>
      <c r="X36" s="3">
        <v>784771.35</v>
      </c>
      <c r="Y36" s="3">
        <v>0</v>
      </c>
      <c r="Z36" s="3">
        <v>255521.58</v>
      </c>
      <c r="AA36" s="3">
        <v>24973.760000000006</v>
      </c>
      <c r="AB36">
        <v>52756.599999999991</v>
      </c>
      <c r="AC36">
        <v>0</v>
      </c>
      <c r="AD36">
        <v>40311.859999999986</v>
      </c>
      <c r="AE36">
        <v>5965.85</v>
      </c>
      <c r="AF36">
        <v>1014.5</v>
      </c>
      <c r="AG36">
        <v>15675.990000000002</v>
      </c>
      <c r="AH36">
        <v>3466.86</v>
      </c>
      <c r="AI36">
        <v>10723.32</v>
      </c>
      <c r="AJ36">
        <v>3612</v>
      </c>
      <c r="AK36">
        <v>29397.000000000004</v>
      </c>
      <c r="AL36">
        <v>8921.75</v>
      </c>
      <c r="AM36">
        <v>19730.059999999998</v>
      </c>
      <c r="AN36">
        <v>16678.900000000001</v>
      </c>
      <c r="AO36">
        <v>3081.75</v>
      </c>
      <c r="AP36">
        <v>49464.249999999971</v>
      </c>
      <c r="AQ36">
        <v>-362.4</v>
      </c>
      <c r="AR36">
        <v>0</v>
      </c>
      <c r="AS36">
        <v>3110.7099999999991</v>
      </c>
      <c r="AT36">
        <v>0</v>
      </c>
      <c r="AU36">
        <v>360.16</v>
      </c>
      <c r="AV36">
        <v>7777.69</v>
      </c>
      <c r="AW36">
        <v>4960</v>
      </c>
      <c r="AX36">
        <v>0</v>
      </c>
      <c r="AY36">
        <v>2830.77</v>
      </c>
      <c r="AZ36">
        <v>10881</v>
      </c>
      <c r="BA36">
        <v>4770.4699999999993</v>
      </c>
      <c r="BB36">
        <v>91580.35000000002</v>
      </c>
      <c r="BC36" s="3">
        <v>25901.41</v>
      </c>
      <c r="BD36" s="3">
        <v>25317.909999999996</v>
      </c>
      <c r="BE36" s="3">
        <v>15578.66</v>
      </c>
      <c r="BF36" s="3">
        <v>0</v>
      </c>
      <c r="BG36" s="3">
        <v>0</v>
      </c>
      <c r="BH36" s="3">
        <v>0</v>
      </c>
      <c r="BI36" s="3">
        <v>6413.7599999999984</v>
      </c>
      <c r="BJ36" s="3">
        <v>130.80000000000001</v>
      </c>
      <c r="BK36" s="3">
        <v>7937.5</v>
      </c>
      <c r="BL36" s="3">
        <v>0</v>
      </c>
      <c r="BM36" s="3">
        <v>0</v>
      </c>
      <c r="BN36" s="3">
        <v>1</v>
      </c>
      <c r="BO36" s="3">
        <v>0</v>
      </c>
      <c r="BP36" s="3">
        <v>2938.1400000000003</v>
      </c>
      <c r="BQ36" s="3">
        <v>1240.47</v>
      </c>
      <c r="BR36" s="3">
        <v>0</v>
      </c>
      <c r="BS36" s="3">
        <v>0</v>
      </c>
      <c r="BT36" s="3">
        <v>0</v>
      </c>
      <c r="BU36" s="3">
        <v>1021.46</v>
      </c>
      <c r="BV36" s="3">
        <v>0</v>
      </c>
      <c r="BW36" s="3">
        <v>0</v>
      </c>
      <c r="BX36" s="3">
        <v>118093.28</v>
      </c>
      <c r="BY36" s="3">
        <v>34417.56</v>
      </c>
      <c r="BZ36" s="3">
        <v>0</v>
      </c>
      <c r="CA36" s="3">
        <v>78719.02</v>
      </c>
      <c r="CB36" s="3">
        <v>0</v>
      </c>
      <c r="CC36" s="3">
        <v>60741.9</v>
      </c>
      <c r="CD36" s="3">
        <v>0</v>
      </c>
    </row>
    <row r="37" spans="1:82" ht="15.05" x14ac:dyDescent="0.3">
      <c r="A37" s="25">
        <v>2060</v>
      </c>
      <c r="B37" s="42" t="str">
        <f>_xlfn.XLOOKUP(A37,'Schools lookup'!A:A,'Schools lookup'!B:B)</f>
        <v>CIP2060</v>
      </c>
      <c r="C37" s="42" t="str">
        <f>_xlfn.XLOOKUP(A37,'Schools lookup'!A:A,'Schools lookup'!C:C)</f>
        <v>Buxton Junior School</v>
      </c>
      <c r="D37" s="3">
        <v>89643.889999999985</v>
      </c>
      <c r="E37" s="3">
        <v>24727.4</v>
      </c>
      <c r="F37" s="3">
        <v>1707.7</v>
      </c>
      <c r="G37" s="3">
        <v>1281603.5899999999</v>
      </c>
      <c r="H37" s="3">
        <v>0</v>
      </c>
      <c r="I37" s="3">
        <v>140587.50999999998</v>
      </c>
      <c r="J37" s="3">
        <v>0</v>
      </c>
      <c r="K37" s="3">
        <v>120700</v>
      </c>
      <c r="L37" s="3">
        <v>55392</v>
      </c>
      <c r="M37" s="3">
        <v>0</v>
      </c>
      <c r="N37" s="3">
        <v>0</v>
      </c>
      <c r="O37" s="3">
        <v>8370.34</v>
      </c>
      <c r="P37" s="3">
        <v>36914.509999999987</v>
      </c>
      <c r="Q37" s="3">
        <v>2902.16</v>
      </c>
      <c r="R37" s="3">
        <v>944.16</v>
      </c>
      <c r="S37" s="3">
        <v>0</v>
      </c>
      <c r="T37" s="3">
        <v>0</v>
      </c>
      <c r="U37" s="3">
        <v>0</v>
      </c>
      <c r="V37" s="3">
        <v>0</v>
      </c>
      <c r="W37" s="3">
        <v>5393.3</v>
      </c>
      <c r="X37" s="3">
        <v>796962.67000000027</v>
      </c>
      <c r="Y37" s="3">
        <v>460.76</v>
      </c>
      <c r="Z37" s="3">
        <v>422799.79000000021</v>
      </c>
      <c r="AA37" s="3">
        <v>31027.72</v>
      </c>
      <c r="AB37">
        <v>72380.12999999999</v>
      </c>
      <c r="AC37">
        <v>0</v>
      </c>
      <c r="AD37">
        <v>50077.229999999981</v>
      </c>
      <c r="AE37">
        <v>6507.0299999999988</v>
      </c>
      <c r="AF37">
        <v>1344.24</v>
      </c>
      <c r="AG37">
        <v>16454.72</v>
      </c>
      <c r="AH37">
        <v>3645.92</v>
      </c>
      <c r="AI37">
        <v>8610.07</v>
      </c>
      <c r="AJ37">
        <v>7088</v>
      </c>
      <c r="AK37">
        <v>5251.9400000000005</v>
      </c>
      <c r="AL37">
        <v>12063.349999999999</v>
      </c>
      <c r="AM37">
        <v>21651.89</v>
      </c>
      <c r="AN37">
        <v>23952</v>
      </c>
      <c r="AO37">
        <v>7869.119999999999</v>
      </c>
      <c r="AP37">
        <v>54565.329999999987</v>
      </c>
      <c r="AQ37">
        <v>969</v>
      </c>
      <c r="AR37">
        <v>0</v>
      </c>
      <c r="AS37">
        <v>2173.08</v>
      </c>
      <c r="AT37">
        <v>0</v>
      </c>
      <c r="AU37">
        <v>939.59999999999991</v>
      </c>
      <c r="AV37">
        <v>0</v>
      </c>
      <c r="AW37">
        <v>0</v>
      </c>
      <c r="AX37">
        <v>0</v>
      </c>
      <c r="AY37">
        <v>3294.880000000001</v>
      </c>
      <c r="AZ37">
        <v>7808.47</v>
      </c>
      <c r="BA37">
        <v>8437.65</v>
      </c>
      <c r="BB37">
        <v>77304.499999999985</v>
      </c>
      <c r="BC37" s="3">
        <v>88.5</v>
      </c>
      <c r="BD37" s="3">
        <v>19625.660000000003</v>
      </c>
      <c r="BE37" s="3">
        <v>20470.5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6553.75</v>
      </c>
      <c r="BL37" s="3">
        <v>0</v>
      </c>
      <c r="BM37" s="3">
        <v>0</v>
      </c>
      <c r="BN37" s="3">
        <v>1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53234.41</v>
      </c>
      <c r="BY37" s="3">
        <v>8261.4500000000007</v>
      </c>
      <c r="BZ37" s="3">
        <v>0</v>
      </c>
      <c r="CA37" s="3">
        <v>30120.7</v>
      </c>
      <c r="CB37" s="3">
        <v>0</v>
      </c>
      <c r="CC37" s="3">
        <v>24727.4</v>
      </c>
      <c r="CD37" s="3">
        <v>0</v>
      </c>
    </row>
    <row r="38" spans="1:82" ht="15.05" x14ac:dyDescent="0.3">
      <c r="A38" s="25">
        <v>2061</v>
      </c>
      <c r="B38" s="42" t="str">
        <f>_xlfn.XLOOKUP(A38,'Schools lookup'!A:A,'Schools lookup'!B:B)</f>
        <v>CIP2061</v>
      </c>
      <c r="C38" s="42" t="str">
        <f>_xlfn.XLOOKUP(A38,'Schools lookup'!A:A,'Schools lookup'!C:C)</f>
        <v>Buxton Infant School</v>
      </c>
      <c r="D38" s="3">
        <v>198364.02000000002</v>
      </c>
      <c r="E38" s="3">
        <v>-14985.51</v>
      </c>
      <c r="F38" s="3">
        <v>14174.37</v>
      </c>
      <c r="G38" s="3">
        <v>943421</v>
      </c>
      <c r="H38" s="3">
        <v>0</v>
      </c>
      <c r="I38" s="3">
        <v>89127.78</v>
      </c>
      <c r="J38" s="3">
        <v>0</v>
      </c>
      <c r="K38" s="3">
        <v>70851</v>
      </c>
      <c r="L38" s="3">
        <v>104872.29</v>
      </c>
      <c r="M38" s="3">
        <v>0</v>
      </c>
      <c r="N38" s="3">
        <v>38395.479999999996</v>
      </c>
      <c r="O38" s="3">
        <v>32808.36</v>
      </c>
      <c r="P38" s="3">
        <v>831.43</v>
      </c>
      <c r="Q38" s="3">
        <v>843.06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610145.68000000005</v>
      </c>
      <c r="Y38" s="3">
        <v>1399.2900000000002</v>
      </c>
      <c r="Z38" s="3">
        <v>320659.81000000011</v>
      </c>
      <c r="AA38" s="3">
        <v>32551.189999999995</v>
      </c>
      <c r="AB38">
        <v>71278.289999999979</v>
      </c>
      <c r="AC38">
        <v>0</v>
      </c>
      <c r="AD38">
        <v>48737.520000000026</v>
      </c>
      <c r="AE38">
        <v>5143.67</v>
      </c>
      <c r="AF38">
        <v>1822</v>
      </c>
      <c r="AG38">
        <v>10068.08</v>
      </c>
      <c r="AH38">
        <v>1275.1199999999999</v>
      </c>
      <c r="AI38">
        <v>27076.720000000001</v>
      </c>
      <c r="AJ38">
        <v>4161</v>
      </c>
      <c r="AK38">
        <v>4680.71</v>
      </c>
      <c r="AL38">
        <v>7053.51</v>
      </c>
      <c r="AM38">
        <v>30326.180000000004</v>
      </c>
      <c r="AN38">
        <v>17340.25</v>
      </c>
      <c r="AO38">
        <v>9500.0599999999977</v>
      </c>
      <c r="AP38">
        <v>26336.850000000039</v>
      </c>
      <c r="AQ38">
        <v>22042.53</v>
      </c>
      <c r="AR38">
        <v>0</v>
      </c>
      <c r="AS38">
        <v>615.70000000000005</v>
      </c>
      <c r="AT38">
        <v>0</v>
      </c>
      <c r="AU38">
        <v>375</v>
      </c>
      <c r="AV38">
        <v>6075.7999999999993</v>
      </c>
      <c r="AW38">
        <v>710</v>
      </c>
      <c r="AX38">
        <v>0</v>
      </c>
      <c r="AY38">
        <v>11005.729999999994</v>
      </c>
      <c r="AZ38">
        <v>5280</v>
      </c>
      <c r="BA38">
        <v>195</v>
      </c>
      <c r="BB38">
        <v>76947.23000000004</v>
      </c>
      <c r="BC38" s="3">
        <v>0</v>
      </c>
      <c r="BD38" s="3">
        <v>5532.92</v>
      </c>
      <c r="BE38" s="3">
        <v>17820.2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5755</v>
      </c>
      <c r="BL38" s="3">
        <v>0</v>
      </c>
      <c r="BM38" s="3">
        <v>0</v>
      </c>
      <c r="BN38" s="3">
        <v>1</v>
      </c>
      <c r="BO38" s="3">
        <v>0</v>
      </c>
      <c r="BP38" s="3">
        <v>11348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103358.37999999999</v>
      </c>
      <c r="BY38" s="3">
        <v>8581.3700000000008</v>
      </c>
      <c r="BZ38" s="3">
        <v>0</v>
      </c>
      <c r="CA38" s="3">
        <v>-14985.51</v>
      </c>
      <c r="CB38" s="3">
        <v>0</v>
      </c>
      <c r="CC38" s="3">
        <v>-14985.51</v>
      </c>
      <c r="CD38" s="3">
        <v>0</v>
      </c>
    </row>
    <row r="39" spans="1:82" ht="15.05" x14ac:dyDescent="0.3">
      <c r="A39" s="25">
        <v>2062</v>
      </c>
      <c r="B39" s="42" t="str">
        <f>_xlfn.XLOOKUP(A39,'Schools lookup'!A:A,'Schools lookup'!B:B)</f>
        <v>CIP2062</v>
      </c>
      <c r="C39" s="42" t="str">
        <f>_xlfn.XLOOKUP(A39,'Schools lookup'!A:A,'Schools lookup'!C:C)</f>
        <v>Harpur Hill Primary School</v>
      </c>
      <c r="D39" s="3">
        <v>-315431.86</v>
      </c>
      <c r="E39" s="3">
        <v>184322.25</v>
      </c>
      <c r="F39" s="3">
        <v>14552.06</v>
      </c>
      <c r="G39" s="3">
        <v>1774325.25</v>
      </c>
      <c r="H39" s="3">
        <v>0</v>
      </c>
      <c r="I39" s="3">
        <v>140874.38</v>
      </c>
      <c r="J39" s="3">
        <v>0</v>
      </c>
      <c r="K39" s="3">
        <v>133326</v>
      </c>
      <c r="L39" s="3">
        <v>120909.44</v>
      </c>
      <c r="M39" s="3">
        <v>0</v>
      </c>
      <c r="N39" s="3">
        <v>4895</v>
      </c>
      <c r="O39" s="3">
        <v>2147.8000000000002</v>
      </c>
      <c r="P39" s="3">
        <v>29287.329999999998</v>
      </c>
      <c r="Q39" s="3">
        <v>7194.0300000000007</v>
      </c>
      <c r="R39" s="3">
        <v>3602.08</v>
      </c>
      <c r="S39" s="3">
        <v>8773.4</v>
      </c>
      <c r="T39" s="3">
        <v>0</v>
      </c>
      <c r="U39" s="3">
        <v>0</v>
      </c>
      <c r="V39" s="3">
        <v>0</v>
      </c>
      <c r="W39" s="3">
        <v>26630.799999999999</v>
      </c>
      <c r="X39" s="3">
        <v>1057014.3799999992</v>
      </c>
      <c r="Y39" s="3">
        <v>23122.189999999995</v>
      </c>
      <c r="Z39" s="3">
        <v>564580.06999999995</v>
      </c>
      <c r="AA39" s="3">
        <v>0</v>
      </c>
      <c r="AB39">
        <v>81803.370000000024</v>
      </c>
      <c r="AC39">
        <v>0</v>
      </c>
      <c r="AD39">
        <v>90896.070000000022</v>
      </c>
      <c r="AE39">
        <v>8272.36</v>
      </c>
      <c r="AF39">
        <v>2601.17</v>
      </c>
      <c r="AG39">
        <v>18663.54</v>
      </c>
      <c r="AH39">
        <v>6096.03</v>
      </c>
      <c r="AI39">
        <v>27206.980000000003</v>
      </c>
      <c r="AJ39">
        <v>5808.1</v>
      </c>
      <c r="AK39">
        <v>85368.540000000008</v>
      </c>
      <c r="AL39">
        <v>8114.3700000000008</v>
      </c>
      <c r="AM39">
        <v>35232.020000000004</v>
      </c>
      <c r="AN39">
        <v>40515</v>
      </c>
      <c r="AO39">
        <v>9822.3899999999976</v>
      </c>
      <c r="AP39">
        <v>37374.37000000001</v>
      </c>
      <c r="AQ39">
        <v>0</v>
      </c>
      <c r="AR39">
        <v>0</v>
      </c>
      <c r="AS39">
        <v>7176.25</v>
      </c>
      <c r="AT39">
        <v>0</v>
      </c>
      <c r="AU39">
        <v>628.66</v>
      </c>
      <c r="AV39">
        <v>0</v>
      </c>
      <c r="AW39">
        <v>0</v>
      </c>
      <c r="AX39">
        <v>0</v>
      </c>
      <c r="AY39">
        <v>27858.929999999993</v>
      </c>
      <c r="AZ39">
        <v>9504</v>
      </c>
      <c r="BA39">
        <v>14839.300000000001</v>
      </c>
      <c r="BB39">
        <v>121783.73000000003</v>
      </c>
      <c r="BC39" s="3">
        <v>0</v>
      </c>
      <c r="BD39" s="3">
        <v>34081.58</v>
      </c>
      <c r="BE39" s="3">
        <v>26156.190000000002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7116.25</v>
      </c>
      <c r="BL39" s="3">
        <v>0</v>
      </c>
      <c r="BM39" s="3">
        <v>0</v>
      </c>
      <c r="BN39" s="3">
        <v>1</v>
      </c>
      <c r="BO39" s="3">
        <v>0</v>
      </c>
      <c r="BP39" s="3">
        <v>5560</v>
      </c>
      <c r="BQ39" s="3">
        <v>0</v>
      </c>
      <c r="BR39" s="3">
        <v>0</v>
      </c>
      <c r="BS39" s="3">
        <v>0</v>
      </c>
      <c r="BT39" s="3">
        <v>0</v>
      </c>
      <c r="BU39" s="3">
        <v>2309.8000000000002</v>
      </c>
      <c r="BV39" s="3">
        <v>0</v>
      </c>
      <c r="BW39" s="3">
        <v>0</v>
      </c>
      <c r="BX39" s="3">
        <v>-434616.74</v>
      </c>
      <c r="BY39" s="3">
        <v>13798.51</v>
      </c>
      <c r="BZ39" s="3">
        <v>0</v>
      </c>
      <c r="CA39" s="3">
        <v>210953.05</v>
      </c>
      <c r="CB39" s="3">
        <v>0</v>
      </c>
      <c r="CC39" s="3">
        <v>184322.25</v>
      </c>
      <c r="CD39" s="3">
        <v>0</v>
      </c>
    </row>
    <row r="40" spans="1:82" ht="15.05" x14ac:dyDescent="0.3">
      <c r="A40" s="25">
        <v>2068</v>
      </c>
      <c r="B40" s="42" t="str">
        <f>_xlfn.XLOOKUP(A40,'Schools lookup'!A:A,'Schools lookup'!B:B)</f>
        <v>CIP2068</v>
      </c>
      <c r="C40" s="42" t="str">
        <f>_xlfn.XLOOKUP(A40,'Schools lookup'!A:A,'Schools lookup'!C:C)</f>
        <v>Combs Infant School</v>
      </c>
      <c r="D40" s="3">
        <v>153620.44999999998</v>
      </c>
      <c r="E40" s="3">
        <v>21327.07</v>
      </c>
      <c r="F40" s="3">
        <v>15939.42</v>
      </c>
      <c r="G40" s="3">
        <v>330783.32</v>
      </c>
      <c r="H40" s="3">
        <v>0</v>
      </c>
      <c r="I40" s="3">
        <v>0</v>
      </c>
      <c r="J40" s="3">
        <v>0</v>
      </c>
      <c r="K40" s="3">
        <v>3300</v>
      </c>
      <c r="L40" s="3">
        <v>25083.53</v>
      </c>
      <c r="M40" s="3">
        <v>0</v>
      </c>
      <c r="N40" s="3">
        <v>0</v>
      </c>
      <c r="O40" s="3">
        <v>9233.6999999999989</v>
      </c>
      <c r="P40" s="3">
        <v>2321.7600000000002</v>
      </c>
      <c r="Q40" s="3">
        <v>3526.62</v>
      </c>
      <c r="R40" s="3">
        <v>30.3</v>
      </c>
      <c r="S40" s="3">
        <v>1074.5</v>
      </c>
      <c r="T40" s="3">
        <v>0</v>
      </c>
      <c r="U40" s="3">
        <v>0</v>
      </c>
      <c r="V40" s="3">
        <v>0</v>
      </c>
      <c r="W40" s="3">
        <v>9312.23</v>
      </c>
      <c r="X40" s="3">
        <v>161780.27000000002</v>
      </c>
      <c r="Y40" s="3">
        <v>15702.390000000003</v>
      </c>
      <c r="Z40" s="3">
        <v>69550.52</v>
      </c>
      <c r="AA40" s="3">
        <v>10650.199999999999</v>
      </c>
      <c r="AB40">
        <v>29921.960000000006</v>
      </c>
      <c r="AC40">
        <v>158.96000000000004</v>
      </c>
      <c r="AD40">
        <v>3796.8700000000008</v>
      </c>
      <c r="AE40">
        <v>1371.43</v>
      </c>
      <c r="AF40">
        <v>1735.5</v>
      </c>
      <c r="AG40">
        <v>3538.81</v>
      </c>
      <c r="AH40">
        <v>127.51</v>
      </c>
      <c r="AI40">
        <v>21306.280000000002</v>
      </c>
      <c r="AJ40">
        <v>940.4</v>
      </c>
      <c r="AK40">
        <v>459.03999999999996</v>
      </c>
      <c r="AL40">
        <v>0</v>
      </c>
      <c r="AM40">
        <v>1649.8799999999999</v>
      </c>
      <c r="AN40">
        <v>3206.5</v>
      </c>
      <c r="AO40">
        <v>12705.199999999999</v>
      </c>
      <c r="AP40">
        <v>15393.139999999998</v>
      </c>
      <c r="AQ40">
        <v>60.06</v>
      </c>
      <c r="AR40">
        <v>0</v>
      </c>
      <c r="AS40">
        <v>6878.68</v>
      </c>
      <c r="AT40" s="20">
        <v>0</v>
      </c>
      <c r="AU40">
        <v>730</v>
      </c>
      <c r="AV40">
        <v>0</v>
      </c>
      <c r="AW40">
        <v>0</v>
      </c>
      <c r="AX40">
        <v>0</v>
      </c>
      <c r="AY40">
        <v>2003.2100000000005</v>
      </c>
      <c r="AZ40">
        <v>528</v>
      </c>
      <c r="BA40">
        <v>344</v>
      </c>
      <c r="BB40">
        <v>23209.380000000005</v>
      </c>
      <c r="BC40" s="3">
        <v>0</v>
      </c>
      <c r="BD40" s="3">
        <v>11935.75</v>
      </c>
      <c r="BE40" s="3">
        <v>11870.899999999998</v>
      </c>
      <c r="BF40" s="3">
        <v>0</v>
      </c>
      <c r="BG40" s="3">
        <v>0</v>
      </c>
      <c r="BH40" s="3">
        <v>0</v>
      </c>
      <c r="BI40" s="3">
        <v>3081.6</v>
      </c>
      <c r="BJ40" s="3">
        <v>0</v>
      </c>
      <c r="BK40" s="3">
        <v>4225</v>
      </c>
      <c r="BL40" s="3">
        <v>0</v>
      </c>
      <c r="BM40" s="3">
        <v>0</v>
      </c>
      <c r="BN40" s="3">
        <v>1</v>
      </c>
      <c r="BO40" s="3">
        <v>0</v>
      </c>
      <c r="BP40" s="3">
        <v>5712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117419.34000000001</v>
      </c>
      <c r="BY40" s="3">
        <v>14452.42</v>
      </c>
      <c r="BZ40" s="3">
        <v>0</v>
      </c>
      <c r="CA40" s="3">
        <v>27557.7</v>
      </c>
      <c r="CB40" s="3">
        <v>0</v>
      </c>
      <c r="CC40" s="3">
        <v>21327.07</v>
      </c>
      <c r="CD40" s="3">
        <v>0</v>
      </c>
    </row>
    <row r="41" spans="1:82" ht="15.05" x14ac:dyDescent="0.3">
      <c r="A41" s="25">
        <v>2072</v>
      </c>
      <c r="B41" s="42" t="str">
        <f>_xlfn.XLOOKUP(A41,'Schools lookup'!A:A,'Schools lookup'!B:B)</f>
        <v>CIP2072</v>
      </c>
      <c r="C41" s="42" t="str">
        <f>_xlfn.XLOOKUP(A41,'Schools lookup'!A:A,'Schools lookup'!C:C)</f>
        <v>Buxworth Primary School</v>
      </c>
      <c r="D41" s="3">
        <v>31041.59</v>
      </c>
      <c r="E41" s="3">
        <v>0</v>
      </c>
      <c r="F41" s="3">
        <v>696.67</v>
      </c>
      <c r="G41" s="3">
        <v>651846.55999999994</v>
      </c>
      <c r="H41" s="3">
        <v>0</v>
      </c>
      <c r="I41" s="3">
        <v>22917.7</v>
      </c>
      <c r="J41" s="3">
        <v>0</v>
      </c>
      <c r="K41" s="3">
        <v>42420</v>
      </c>
      <c r="L41" s="3">
        <v>47475</v>
      </c>
      <c r="M41" s="3">
        <v>46919</v>
      </c>
      <c r="N41" s="3">
        <v>0</v>
      </c>
      <c r="O41" s="3">
        <v>19862.340000000004</v>
      </c>
      <c r="P41" s="3">
        <v>11556.43</v>
      </c>
      <c r="Q41" s="3">
        <v>14438.84</v>
      </c>
      <c r="R41" s="3">
        <v>1202.3</v>
      </c>
      <c r="S41" s="3">
        <v>12278</v>
      </c>
      <c r="T41" s="3">
        <v>0</v>
      </c>
      <c r="U41" s="3">
        <v>0</v>
      </c>
      <c r="V41" s="3">
        <v>0</v>
      </c>
      <c r="W41" s="3">
        <v>0</v>
      </c>
      <c r="X41" s="3">
        <v>385082.62000000011</v>
      </c>
      <c r="Y41" s="3">
        <v>74470.23000000001</v>
      </c>
      <c r="Z41" s="3">
        <v>122273.96</v>
      </c>
      <c r="AA41" s="3">
        <v>15608.000000000009</v>
      </c>
      <c r="AB41">
        <v>29573.790000000005</v>
      </c>
      <c r="AC41">
        <v>0.15</v>
      </c>
      <c r="AD41">
        <v>10088.190000000002</v>
      </c>
      <c r="AE41">
        <v>3325.6300000000006</v>
      </c>
      <c r="AF41">
        <v>2986.5</v>
      </c>
      <c r="AG41">
        <v>6878.85</v>
      </c>
      <c r="AH41">
        <v>1666.92</v>
      </c>
      <c r="AI41">
        <v>13311.66</v>
      </c>
      <c r="AJ41">
        <v>0</v>
      </c>
      <c r="AK41">
        <v>2227.42</v>
      </c>
      <c r="AL41">
        <v>477.24</v>
      </c>
      <c r="AM41">
        <v>13148.069999999996</v>
      </c>
      <c r="AN41">
        <v>12475</v>
      </c>
      <c r="AO41">
        <v>11026.029999999997</v>
      </c>
      <c r="AP41">
        <v>17061.359999999986</v>
      </c>
      <c r="AQ41">
        <v>2794.24</v>
      </c>
      <c r="AR41">
        <v>0</v>
      </c>
      <c r="AS41">
        <v>0</v>
      </c>
      <c r="AT41">
        <v>0</v>
      </c>
      <c r="AU41">
        <v>645</v>
      </c>
      <c r="AV41">
        <v>0</v>
      </c>
      <c r="AW41">
        <v>0</v>
      </c>
      <c r="AX41">
        <v>0</v>
      </c>
      <c r="AY41">
        <v>9082.4000000000015</v>
      </c>
      <c r="AZ41">
        <v>3379</v>
      </c>
      <c r="BA41">
        <v>16866.259999999998</v>
      </c>
      <c r="BB41">
        <v>47821.650000000016</v>
      </c>
      <c r="BC41" s="3">
        <v>0</v>
      </c>
      <c r="BD41" s="3">
        <v>40480.53</v>
      </c>
      <c r="BE41" s="3">
        <v>17203.109999999993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5192.5</v>
      </c>
      <c r="BL41" s="3">
        <v>0</v>
      </c>
      <c r="BM41" s="3">
        <v>0</v>
      </c>
      <c r="BN41" s="3">
        <v>1</v>
      </c>
      <c r="BO41" s="3">
        <v>0</v>
      </c>
      <c r="BP41" s="3">
        <v>5393.75</v>
      </c>
      <c r="BQ41" s="3">
        <v>957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42003.95</v>
      </c>
      <c r="BY41" s="3">
        <v>0</v>
      </c>
      <c r="BZ41" s="3">
        <v>-461.58</v>
      </c>
      <c r="CA41" s="3">
        <v>0</v>
      </c>
      <c r="CB41" s="3">
        <v>0</v>
      </c>
      <c r="CC41" s="3">
        <v>0</v>
      </c>
      <c r="CD41" s="3">
        <v>0</v>
      </c>
    </row>
    <row r="42" spans="1:82" ht="15.05" x14ac:dyDescent="0.3">
      <c r="A42" s="25">
        <v>2076</v>
      </c>
      <c r="B42" s="42" t="str">
        <f>_xlfn.XLOOKUP(A42,'Schools lookup'!A:A,'Schools lookup'!B:B)</f>
        <v>CIP2076</v>
      </c>
      <c r="C42" s="42" t="str">
        <f>_xlfn.XLOOKUP(A42,'Schools lookup'!A:A,'Schools lookup'!C:C)</f>
        <v>Holmgate Primary School and Nursery</v>
      </c>
      <c r="D42" s="3">
        <v>83834.209999999992</v>
      </c>
      <c r="E42" s="3">
        <v>-13873.909999999989</v>
      </c>
      <c r="F42" s="3">
        <v>13397.47</v>
      </c>
      <c r="G42" s="3">
        <v>1371554.47</v>
      </c>
      <c r="H42" s="3">
        <v>0</v>
      </c>
      <c r="I42" s="3">
        <v>115805.04000000001</v>
      </c>
      <c r="J42" s="3">
        <v>0</v>
      </c>
      <c r="K42" s="3">
        <v>137567</v>
      </c>
      <c r="L42" s="3">
        <v>78823.97</v>
      </c>
      <c r="M42" s="3">
        <v>0</v>
      </c>
      <c r="N42" s="3">
        <v>0</v>
      </c>
      <c r="O42" s="3">
        <v>12049.720000000003</v>
      </c>
      <c r="P42" s="3">
        <v>20060.249999999996</v>
      </c>
      <c r="Q42" s="3">
        <v>7768.2099999999991</v>
      </c>
      <c r="R42" s="3">
        <v>357.98</v>
      </c>
      <c r="S42" s="3">
        <v>14108</v>
      </c>
      <c r="T42" s="3">
        <v>0</v>
      </c>
      <c r="U42" s="3">
        <v>0</v>
      </c>
      <c r="V42" s="3">
        <v>0</v>
      </c>
      <c r="W42" s="3">
        <v>34267.599999999999</v>
      </c>
      <c r="X42" s="3">
        <v>840540.83000000019</v>
      </c>
      <c r="Y42" s="3">
        <v>2004.4500000000005</v>
      </c>
      <c r="Z42" s="3">
        <v>367961.64999999985</v>
      </c>
      <c r="AA42" s="3">
        <v>46989.509999999995</v>
      </c>
      <c r="AB42">
        <v>104225.39000000001</v>
      </c>
      <c r="AC42">
        <v>0</v>
      </c>
      <c r="AD42">
        <v>36431.600000000013</v>
      </c>
      <c r="AE42">
        <v>6399.3099999999995</v>
      </c>
      <c r="AF42">
        <v>5371.5</v>
      </c>
      <c r="AG42">
        <v>17175.11</v>
      </c>
      <c r="AH42">
        <v>3526.6</v>
      </c>
      <c r="AI42">
        <v>9859.0199999999986</v>
      </c>
      <c r="AJ42">
        <v>4168.16</v>
      </c>
      <c r="AK42">
        <v>5645.4699999999984</v>
      </c>
      <c r="AL42">
        <v>4425.2099999999991</v>
      </c>
      <c r="AM42">
        <v>27820.260000000002</v>
      </c>
      <c r="AN42">
        <v>23203.5</v>
      </c>
      <c r="AO42">
        <v>4258.0499999999993</v>
      </c>
      <c r="AP42">
        <v>59320.699999999975</v>
      </c>
      <c r="AQ42">
        <v>2892.92</v>
      </c>
      <c r="AR42">
        <v>0</v>
      </c>
      <c r="AS42">
        <v>2267.4300000000003</v>
      </c>
      <c r="AT42" s="20">
        <v>0</v>
      </c>
      <c r="AU42">
        <v>4999.17</v>
      </c>
      <c r="AV42">
        <v>0</v>
      </c>
      <c r="AW42">
        <v>4790</v>
      </c>
      <c r="AX42">
        <v>0</v>
      </c>
      <c r="AY42">
        <v>23200.030000000021</v>
      </c>
      <c r="AZ42">
        <v>7294.5</v>
      </c>
      <c r="BA42">
        <v>539</v>
      </c>
      <c r="BB42">
        <v>75904.530000000042</v>
      </c>
      <c r="BC42" s="3">
        <v>11507.95</v>
      </c>
      <c r="BD42" s="3">
        <v>65780.5</v>
      </c>
      <c r="BE42" s="3">
        <v>20853.849999999999</v>
      </c>
      <c r="BF42" s="3">
        <v>0</v>
      </c>
      <c r="BG42" s="3">
        <v>0</v>
      </c>
      <c r="BH42" s="3">
        <v>0</v>
      </c>
      <c r="BI42" s="3">
        <v>30828.539999999997</v>
      </c>
      <c r="BJ42" s="3">
        <v>0</v>
      </c>
      <c r="BK42" s="3">
        <v>6593.8</v>
      </c>
      <c r="BL42" s="3">
        <v>0</v>
      </c>
      <c r="BM42" s="3">
        <v>0</v>
      </c>
      <c r="BN42" s="3">
        <v>1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1588.8000000000002</v>
      </c>
      <c r="BV42" s="3">
        <v>0</v>
      </c>
      <c r="BW42" s="3">
        <v>0</v>
      </c>
      <c r="BX42" s="3">
        <v>52572.659999999989</v>
      </c>
      <c r="BY42" s="3">
        <v>18402.47</v>
      </c>
      <c r="BZ42" s="3">
        <v>0</v>
      </c>
      <c r="CA42" s="3">
        <v>-10434.849999999988</v>
      </c>
      <c r="CB42" s="3">
        <v>0</v>
      </c>
      <c r="CC42" s="3">
        <v>-13873.909999999989</v>
      </c>
      <c r="CD42" s="3">
        <v>0</v>
      </c>
    </row>
    <row r="43" spans="1:82" ht="15.05" x14ac:dyDescent="0.3">
      <c r="A43" s="25">
        <v>2079</v>
      </c>
      <c r="B43" s="42" t="str">
        <f>_xlfn.XLOOKUP(A43,'Schools lookup'!A:A,'Schools lookup'!B:B)</f>
        <v>CIP2079</v>
      </c>
      <c r="C43" s="42" t="str">
        <f>_xlfn.XLOOKUP(A43,'Schools lookup'!A:A,'Schools lookup'!C:C)</f>
        <v>Clowne Junior School</v>
      </c>
      <c r="D43" s="3">
        <v>70578.930000000008</v>
      </c>
      <c r="E43" s="3">
        <v>65510.469999999987</v>
      </c>
      <c r="F43" s="3">
        <v>-4256.74</v>
      </c>
      <c r="G43" s="3">
        <v>1831027.67</v>
      </c>
      <c r="H43" s="3">
        <v>0</v>
      </c>
      <c r="I43" s="3">
        <v>152484.77000000002</v>
      </c>
      <c r="J43" s="3">
        <v>0</v>
      </c>
      <c r="K43" s="3">
        <v>210110</v>
      </c>
      <c r="L43" s="3">
        <v>76451.929999999993</v>
      </c>
      <c r="M43" s="3">
        <v>0</v>
      </c>
      <c r="N43" s="3">
        <v>0</v>
      </c>
      <c r="O43" s="3">
        <v>82515.98000000001</v>
      </c>
      <c r="P43" s="3">
        <v>62012.749999999993</v>
      </c>
      <c r="Q43" s="3">
        <v>17639.64</v>
      </c>
      <c r="R43" s="3">
        <v>1178.8699999999999</v>
      </c>
      <c r="S43" s="3">
        <v>35337.199999999997</v>
      </c>
      <c r="T43" s="3">
        <v>0</v>
      </c>
      <c r="U43" s="3">
        <v>0</v>
      </c>
      <c r="V43" s="3">
        <v>0</v>
      </c>
      <c r="W43" s="3">
        <v>47302</v>
      </c>
      <c r="X43" s="3">
        <v>1263794.48</v>
      </c>
      <c r="Y43" s="3">
        <v>0</v>
      </c>
      <c r="Z43" s="3">
        <v>438961.90999999986</v>
      </c>
      <c r="AA43" s="3">
        <v>96017.76999999999</v>
      </c>
      <c r="AB43">
        <v>106129.90000000002</v>
      </c>
      <c r="AC43">
        <v>2231.96</v>
      </c>
      <c r="AD43">
        <v>39622.590000000011</v>
      </c>
      <c r="AE43">
        <v>9213.4999999999982</v>
      </c>
      <c r="AF43">
        <v>4631</v>
      </c>
      <c r="AG43">
        <v>23556.560000000001</v>
      </c>
      <c r="AH43">
        <v>5941.91</v>
      </c>
      <c r="AI43">
        <v>31802.390000000007</v>
      </c>
      <c r="AJ43">
        <v>3975</v>
      </c>
      <c r="AK43">
        <v>6129.0399999999991</v>
      </c>
      <c r="AL43">
        <v>2708.8</v>
      </c>
      <c r="AM43">
        <v>18789.509999999998</v>
      </c>
      <c r="AN43">
        <v>33300</v>
      </c>
      <c r="AO43">
        <v>6757.77</v>
      </c>
      <c r="AP43">
        <v>85053.319999999992</v>
      </c>
      <c r="AQ43">
        <v>6446.7000000000007</v>
      </c>
      <c r="AR43">
        <v>0</v>
      </c>
      <c r="AS43">
        <v>14823.599999999997</v>
      </c>
      <c r="AT43">
        <v>0</v>
      </c>
      <c r="AU43">
        <v>24215.96</v>
      </c>
      <c r="AV43">
        <v>4822.6400000000003</v>
      </c>
      <c r="AW43">
        <v>0</v>
      </c>
      <c r="AX43">
        <v>0</v>
      </c>
      <c r="AY43">
        <v>14501.989999999993</v>
      </c>
      <c r="AZ43">
        <v>10824</v>
      </c>
      <c r="BA43">
        <v>-1454.4800000000005</v>
      </c>
      <c r="BB43">
        <v>121570.95999999998</v>
      </c>
      <c r="BC43" s="3">
        <v>42374.650000000038</v>
      </c>
      <c r="BD43" s="3">
        <v>21490.35</v>
      </c>
      <c r="BE43" s="3">
        <v>42571.38</v>
      </c>
      <c r="BF43" s="3">
        <v>0</v>
      </c>
      <c r="BG43" s="3">
        <v>0</v>
      </c>
      <c r="BH43" s="3">
        <v>0</v>
      </c>
      <c r="BI43" s="3">
        <v>32795.189999999995</v>
      </c>
      <c r="BJ43" s="3">
        <v>101.69</v>
      </c>
      <c r="BK43" s="3">
        <v>7802.5</v>
      </c>
      <c r="BL43" s="3">
        <v>0</v>
      </c>
      <c r="BM43" s="3">
        <v>0</v>
      </c>
      <c r="BN43" s="3">
        <v>1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58532.580000000016</v>
      </c>
      <c r="BY43" s="3">
        <v>3545.76</v>
      </c>
      <c r="BZ43" s="3">
        <v>0</v>
      </c>
      <c r="CA43" s="3">
        <v>79915.59</v>
      </c>
      <c r="CB43" s="3">
        <v>0</v>
      </c>
      <c r="CC43" s="3">
        <v>65510.469999999987</v>
      </c>
      <c r="CD43" s="3">
        <v>0</v>
      </c>
    </row>
    <row r="44" spans="1:82" ht="15.05" x14ac:dyDescent="0.3">
      <c r="A44" s="25">
        <v>2080</v>
      </c>
      <c r="B44" s="42" t="str">
        <f>_xlfn.XLOOKUP(A44,'Schools lookup'!A:A,'Schools lookup'!B:B)</f>
        <v>CIP2080</v>
      </c>
      <c r="C44" s="42" t="str">
        <f>_xlfn.XLOOKUP(A44,'Schools lookup'!A:A,'Schools lookup'!C:C)</f>
        <v>Clowne Infant and Nursery School</v>
      </c>
      <c r="D44" s="3">
        <v>625239.59000000008</v>
      </c>
      <c r="E44" s="3">
        <v>-86152.290000000008</v>
      </c>
      <c r="F44" s="3">
        <v>39790.199999999997</v>
      </c>
      <c r="G44" s="3">
        <v>1754743.9700000002</v>
      </c>
      <c r="H44" s="3">
        <v>0</v>
      </c>
      <c r="I44" s="3">
        <v>115859.34000000001</v>
      </c>
      <c r="J44" s="3">
        <v>0</v>
      </c>
      <c r="K44" s="3">
        <v>138665</v>
      </c>
      <c r="L44" s="3">
        <v>146331.18</v>
      </c>
      <c r="M44" s="3">
        <v>0</v>
      </c>
      <c r="N44" s="3">
        <v>0</v>
      </c>
      <c r="O44" s="3">
        <v>102230.46</v>
      </c>
      <c r="P44" s="3">
        <v>21368.11</v>
      </c>
      <c r="Q44" s="3">
        <v>467.37</v>
      </c>
      <c r="R44" s="3">
        <v>13168.79</v>
      </c>
      <c r="S44" s="3">
        <v>3990.22</v>
      </c>
      <c r="T44" s="3">
        <v>0</v>
      </c>
      <c r="U44" s="3">
        <v>0</v>
      </c>
      <c r="V44" s="3">
        <v>0</v>
      </c>
      <c r="W44" s="3">
        <v>1364</v>
      </c>
      <c r="X44" s="3">
        <v>792521.37000000023</v>
      </c>
      <c r="Y44" s="3">
        <v>0</v>
      </c>
      <c r="Z44" s="3">
        <v>717640.6</v>
      </c>
      <c r="AA44" s="3">
        <v>75353.229999999967</v>
      </c>
      <c r="AB44">
        <v>132572.61999999994</v>
      </c>
      <c r="AC44">
        <v>0</v>
      </c>
      <c r="AD44">
        <v>76661.909999999989</v>
      </c>
      <c r="AE44">
        <v>9289.09</v>
      </c>
      <c r="AF44">
        <v>1810</v>
      </c>
      <c r="AG44">
        <v>17865.93</v>
      </c>
      <c r="AH44">
        <v>4348.34</v>
      </c>
      <c r="AI44">
        <v>4570.3599999999997</v>
      </c>
      <c r="AJ44">
        <v>2625</v>
      </c>
      <c r="AK44">
        <v>5267.07</v>
      </c>
      <c r="AL44">
        <v>5661.7599999999984</v>
      </c>
      <c r="AM44">
        <v>20003.589999999993</v>
      </c>
      <c r="AN44">
        <v>31230.25</v>
      </c>
      <c r="AO44">
        <v>5042.3399999999992</v>
      </c>
      <c r="AP44">
        <v>38787.770000000004</v>
      </c>
      <c r="AQ44">
        <v>0</v>
      </c>
      <c r="AR44">
        <v>0</v>
      </c>
      <c r="AS44">
        <v>-14.15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20992.770000000008</v>
      </c>
      <c r="AZ44">
        <v>9025.5</v>
      </c>
      <c r="BA44">
        <v>17320.739999999998</v>
      </c>
      <c r="BB44">
        <v>131375.25999999998</v>
      </c>
      <c r="BC44" s="3">
        <v>11220</v>
      </c>
      <c r="BD44" s="3">
        <v>20198.079999999998</v>
      </c>
      <c r="BE44" s="3">
        <v>40200.599999999991</v>
      </c>
      <c r="BF44" s="3">
        <v>0</v>
      </c>
      <c r="BG44" s="3">
        <v>0</v>
      </c>
      <c r="BH44" s="3">
        <v>0</v>
      </c>
      <c r="BI44" s="3">
        <v>13658.21</v>
      </c>
      <c r="BJ44" s="3">
        <v>0</v>
      </c>
      <c r="BK44" s="3">
        <v>7433.5</v>
      </c>
      <c r="BL44" s="3">
        <v>0</v>
      </c>
      <c r="BM44" s="3">
        <v>0</v>
      </c>
      <c r="BN44" s="3">
        <v>1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4925</v>
      </c>
      <c r="BV44" s="3">
        <v>3750.85</v>
      </c>
      <c r="BW44" s="3">
        <v>0</v>
      </c>
      <c r="BX44" s="3">
        <v>730494</v>
      </c>
      <c r="BY44" s="3">
        <v>38547.85</v>
      </c>
      <c r="BZ44" s="3">
        <v>0</v>
      </c>
      <c r="CA44" s="3">
        <v>-98446.5</v>
      </c>
      <c r="CB44" s="3">
        <v>0</v>
      </c>
      <c r="CC44" s="3">
        <v>-86152.290000000008</v>
      </c>
      <c r="CD44" s="3">
        <v>0</v>
      </c>
    </row>
    <row r="45" spans="1:82" ht="15.05" x14ac:dyDescent="0.3">
      <c r="A45" s="25">
        <v>2082</v>
      </c>
      <c r="B45" s="42" t="str">
        <f>_xlfn.XLOOKUP(A45,'Schools lookup'!A:A,'Schools lookup'!B:B)</f>
        <v>CIP2082</v>
      </c>
      <c r="C45" s="42" t="str">
        <f>_xlfn.XLOOKUP(A45,'Schools lookup'!A:A,'Schools lookup'!C:C)</f>
        <v>Crich Junior School</v>
      </c>
      <c r="D45" s="3">
        <v>-111891.91</v>
      </c>
      <c r="E45" s="3">
        <v>104943.86</v>
      </c>
      <c r="F45" s="3">
        <v>17837.57</v>
      </c>
      <c r="G45" s="3">
        <v>542503.04</v>
      </c>
      <c r="H45" s="3">
        <v>0</v>
      </c>
      <c r="I45" s="3">
        <v>39920.400000000001</v>
      </c>
      <c r="J45" s="3">
        <v>0</v>
      </c>
      <c r="K45" s="3">
        <v>46880</v>
      </c>
      <c r="L45" s="3">
        <v>31418</v>
      </c>
      <c r="M45" s="3">
        <v>0</v>
      </c>
      <c r="N45" s="3">
        <v>0</v>
      </c>
      <c r="O45" s="3">
        <v>3422.8</v>
      </c>
      <c r="P45" s="3">
        <v>14838.39</v>
      </c>
      <c r="Q45" s="3">
        <v>186.04</v>
      </c>
      <c r="R45" s="3">
        <v>138.16999999999999</v>
      </c>
      <c r="S45" s="3">
        <v>2160.1</v>
      </c>
      <c r="T45" s="3">
        <v>0</v>
      </c>
      <c r="U45" s="3">
        <v>0</v>
      </c>
      <c r="V45" s="3">
        <v>0</v>
      </c>
      <c r="W45" s="3">
        <v>0</v>
      </c>
      <c r="X45" s="3">
        <v>341930.95000000013</v>
      </c>
      <c r="Y45" s="3">
        <v>0</v>
      </c>
      <c r="Z45" s="3">
        <v>126170.71999999997</v>
      </c>
      <c r="AA45" s="3">
        <v>0</v>
      </c>
      <c r="AB45">
        <v>27878.53999999999</v>
      </c>
      <c r="AC45">
        <v>0</v>
      </c>
      <c r="AD45">
        <v>8876.0300000000025</v>
      </c>
      <c r="AE45">
        <v>2470.1700000000005</v>
      </c>
      <c r="AF45">
        <v>437.5</v>
      </c>
      <c r="AG45">
        <v>6873.64</v>
      </c>
      <c r="AH45">
        <v>1392.5</v>
      </c>
      <c r="AI45">
        <v>1731.82</v>
      </c>
      <c r="AJ45">
        <v>0</v>
      </c>
      <c r="AK45">
        <v>12604.71</v>
      </c>
      <c r="AL45">
        <v>888.15999999999985</v>
      </c>
      <c r="AM45">
        <v>7073.84</v>
      </c>
      <c r="AN45">
        <v>5114.75</v>
      </c>
      <c r="AO45">
        <v>5153.5599999999995</v>
      </c>
      <c r="AP45">
        <v>21053.970000000005</v>
      </c>
      <c r="AQ45">
        <v>2808.1600000000003</v>
      </c>
      <c r="AR45">
        <v>0</v>
      </c>
      <c r="AS45">
        <v>8890.2899999999991</v>
      </c>
      <c r="AT45">
        <v>0</v>
      </c>
      <c r="AU45">
        <v>2867.5</v>
      </c>
      <c r="AV45">
        <v>0</v>
      </c>
      <c r="AW45">
        <v>0</v>
      </c>
      <c r="AX45">
        <v>0</v>
      </c>
      <c r="AY45">
        <v>1795.1299999999997</v>
      </c>
      <c r="AZ45">
        <v>2706</v>
      </c>
      <c r="BA45">
        <v>10508.2</v>
      </c>
      <c r="BB45">
        <v>38170.469999999994</v>
      </c>
      <c r="BC45" s="3">
        <v>0</v>
      </c>
      <c r="BD45" s="3">
        <v>14880.06</v>
      </c>
      <c r="BE45" s="3">
        <v>15956.63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4922.5</v>
      </c>
      <c r="BL45" s="3">
        <v>0</v>
      </c>
      <c r="BM45" s="3">
        <v>0</v>
      </c>
      <c r="BN45" s="3">
        <v>1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2717</v>
      </c>
      <c r="BV45" s="3">
        <v>0</v>
      </c>
      <c r="BW45" s="3">
        <v>0</v>
      </c>
      <c r="BX45" s="3">
        <v>-98658.27</v>
      </c>
      <c r="BY45" s="3">
        <v>20043.07</v>
      </c>
      <c r="BZ45" s="3">
        <v>0</v>
      </c>
      <c r="CA45" s="3">
        <v>104943.86</v>
      </c>
      <c r="CB45" s="3">
        <v>0</v>
      </c>
      <c r="CC45" s="3">
        <v>104943.86</v>
      </c>
      <c r="CD45" s="3">
        <v>0</v>
      </c>
    </row>
    <row r="46" spans="1:82" ht="15.05" x14ac:dyDescent="0.3">
      <c r="A46" s="25">
        <v>2083</v>
      </c>
      <c r="B46" s="42" t="str">
        <f>_xlfn.XLOOKUP(A46,'Schools lookup'!A:A,'Schools lookup'!B:B)</f>
        <v>CIP2083</v>
      </c>
      <c r="C46" s="42" t="str">
        <f>_xlfn.XLOOKUP(A46,'Schools lookup'!A:A,'Schools lookup'!C:C)</f>
        <v>Curbar Primary School</v>
      </c>
      <c r="D46" s="3">
        <v>-1910.73</v>
      </c>
      <c r="E46" s="3">
        <v>0</v>
      </c>
      <c r="F46" s="3">
        <v>8660.24</v>
      </c>
      <c r="G46" s="3">
        <v>452492.22</v>
      </c>
      <c r="H46" s="3">
        <v>0</v>
      </c>
      <c r="I46" s="3">
        <v>28844.75</v>
      </c>
      <c r="J46" s="3">
        <v>0</v>
      </c>
      <c r="K46" s="3">
        <v>10955</v>
      </c>
      <c r="L46" s="3">
        <v>36552</v>
      </c>
      <c r="M46" s="3">
        <v>0</v>
      </c>
      <c r="N46" s="3">
        <v>0</v>
      </c>
      <c r="O46" s="3">
        <v>3443.8999999999996</v>
      </c>
      <c r="P46" s="3">
        <v>11481.679999999998</v>
      </c>
      <c r="Q46" s="3">
        <v>127.44</v>
      </c>
      <c r="R46" s="3">
        <v>264.39</v>
      </c>
      <c r="S46" s="3">
        <v>11133.79</v>
      </c>
      <c r="T46" s="3">
        <v>0</v>
      </c>
      <c r="U46" s="3">
        <v>0</v>
      </c>
      <c r="V46" s="3">
        <v>0</v>
      </c>
      <c r="W46" s="3">
        <v>0</v>
      </c>
      <c r="X46" s="3">
        <v>265994.13000000006</v>
      </c>
      <c r="Y46" s="3">
        <v>5827.8400000000011</v>
      </c>
      <c r="Z46" s="3">
        <v>84695.039999999979</v>
      </c>
      <c r="AA46" s="3">
        <v>11027.889999999998</v>
      </c>
      <c r="AB46">
        <v>26844.080000000002</v>
      </c>
      <c r="AC46">
        <v>0</v>
      </c>
      <c r="AD46">
        <v>6292.3899999999994</v>
      </c>
      <c r="AE46">
        <v>1738.6399999999999</v>
      </c>
      <c r="AF46">
        <v>515.18000000000006</v>
      </c>
      <c r="AG46">
        <v>4804.6400000000003</v>
      </c>
      <c r="AH46">
        <v>1200.8</v>
      </c>
      <c r="AI46">
        <v>7137</v>
      </c>
      <c r="AJ46">
        <v>1786.94</v>
      </c>
      <c r="AK46">
        <v>1131.5800000000002</v>
      </c>
      <c r="AL46">
        <v>1680.64</v>
      </c>
      <c r="AM46">
        <v>12989.720000000001</v>
      </c>
      <c r="AN46">
        <v>8732.5</v>
      </c>
      <c r="AO46">
        <v>6074.329999999999</v>
      </c>
      <c r="AP46">
        <v>18142.640000000021</v>
      </c>
      <c r="AQ46">
        <v>875.22</v>
      </c>
      <c r="AR46">
        <v>0</v>
      </c>
      <c r="AS46">
        <v>1735</v>
      </c>
      <c r="AT46">
        <v>0</v>
      </c>
      <c r="AU46">
        <v>0</v>
      </c>
      <c r="AV46">
        <v>0</v>
      </c>
      <c r="AW46">
        <v>820</v>
      </c>
      <c r="AX46">
        <v>0</v>
      </c>
      <c r="AY46">
        <v>8136.1100000000006</v>
      </c>
      <c r="AZ46">
        <v>2376</v>
      </c>
      <c r="BA46">
        <v>4938.1000000000004</v>
      </c>
      <c r="BB46">
        <v>30978.469999999998</v>
      </c>
      <c r="BC46" s="3">
        <v>0</v>
      </c>
      <c r="BD46" s="3">
        <v>10507.880000000001</v>
      </c>
      <c r="BE46" s="3">
        <v>12994.8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4843.75</v>
      </c>
      <c r="BL46" s="3">
        <v>0</v>
      </c>
      <c r="BM46" s="3">
        <v>0</v>
      </c>
      <c r="BN46" s="3">
        <v>1</v>
      </c>
      <c r="BO46" s="3">
        <v>0</v>
      </c>
      <c r="BP46" s="3">
        <v>3223.51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13406.88</v>
      </c>
      <c r="BY46" s="3">
        <v>10280.48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</row>
    <row r="47" spans="1:82" ht="15.05" x14ac:dyDescent="0.3">
      <c r="A47" s="25">
        <v>2084</v>
      </c>
      <c r="B47" s="42" t="str">
        <f>_xlfn.XLOOKUP(A47,'Schools lookup'!A:A,'Schools lookup'!B:B)</f>
        <v>CIP2084</v>
      </c>
      <c r="C47" s="42" t="str">
        <f>_xlfn.XLOOKUP(A47,'Schools lookup'!A:A,'Schools lookup'!C:C)</f>
        <v>Lea Primary School</v>
      </c>
      <c r="D47" s="3">
        <v>19033.210000000006</v>
      </c>
      <c r="E47" s="3">
        <v>23055.449999999997</v>
      </c>
      <c r="F47" s="3">
        <v>11584.34</v>
      </c>
      <c r="G47" s="3">
        <v>818840.61</v>
      </c>
      <c r="H47" s="3">
        <v>0</v>
      </c>
      <c r="I47" s="3">
        <v>19790.539999999997</v>
      </c>
      <c r="J47" s="3">
        <v>0</v>
      </c>
      <c r="K47" s="3">
        <v>20575</v>
      </c>
      <c r="L47" s="3">
        <v>62486</v>
      </c>
      <c r="M47" s="3">
        <v>0</v>
      </c>
      <c r="N47" s="3">
        <v>400</v>
      </c>
      <c r="O47" s="3">
        <v>173610.09</v>
      </c>
      <c r="P47" s="3">
        <v>19838.84</v>
      </c>
      <c r="Q47" s="3">
        <v>1877.6599999999999</v>
      </c>
      <c r="R47" s="3">
        <v>1596.19</v>
      </c>
      <c r="S47" s="3">
        <v>0</v>
      </c>
      <c r="T47" s="3">
        <v>0</v>
      </c>
      <c r="U47" s="3">
        <v>0</v>
      </c>
      <c r="V47" s="3">
        <v>0</v>
      </c>
      <c r="W47" s="3">
        <v>21230.880000000001</v>
      </c>
      <c r="X47" s="3">
        <v>590784.52000000014</v>
      </c>
      <c r="Y47" s="3">
        <v>7667.6399999999985</v>
      </c>
      <c r="Z47" s="3">
        <v>238717.70000000004</v>
      </c>
      <c r="AA47" s="3">
        <v>10512.520000000004</v>
      </c>
      <c r="AB47">
        <v>60454.30000000001</v>
      </c>
      <c r="AC47">
        <v>0</v>
      </c>
      <c r="AD47">
        <v>5131.9999999999991</v>
      </c>
      <c r="AE47">
        <v>4559.99</v>
      </c>
      <c r="AF47">
        <v>1995</v>
      </c>
      <c r="AG47">
        <v>8303.869999999999</v>
      </c>
      <c r="AH47">
        <v>2083.85</v>
      </c>
      <c r="AI47">
        <v>22982.06</v>
      </c>
      <c r="AJ47">
        <v>2206.09</v>
      </c>
      <c r="AK47">
        <v>11900.289999999999</v>
      </c>
      <c r="AL47">
        <v>6170.66</v>
      </c>
      <c r="AM47">
        <v>12127.640000000001</v>
      </c>
      <c r="AN47">
        <v>7609.75</v>
      </c>
      <c r="AO47">
        <v>2918.03</v>
      </c>
      <c r="AP47">
        <v>48785.3</v>
      </c>
      <c r="AQ47">
        <v>4469.96</v>
      </c>
      <c r="AR47">
        <v>0</v>
      </c>
      <c r="AS47">
        <v>3376.9699999999993</v>
      </c>
      <c r="AT47">
        <v>0</v>
      </c>
      <c r="AU47">
        <v>11.87</v>
      </c>
      <c r="AV47">
        <v>0</v>
      </c>
      <c r="AW47">
        <v>45</v>
      </c>
      <c r="AX47">
        <v>0</v>
      </c>
      <c r="AY47">
        <v>3901.619999999999</v>
      </c>
      <c r="AZ47">
        <v>4538.8600000000006</v>
      </c>
      <c r="BA47">
        <v>8064.0599999999995</v>
      </c>
      <c r="BB47">
        <v>47847.699999999975</v>
      </c>
      <c r="BC47" s="3">
        <v>957.47</v>
      </c>
      <c r="BD47" s="3">
        <v>6316.25</v>
      </c>
      <c r="BE47" s="3">
        <v>21062.429999999997</v>
      </c>
      <c r="BF47" s="3">
        <v>0</v>
      </c>
      <c r="BG47" s="3">
        <v>0</v>
      </c>
      <c r="BH47" s="3">
        <v>0</v>
      </c>
      <c r="BI47" s="3">
        <v>22547.309999999998</v>
      </c>
      <c r="BJ47" s="3">
        <v>0</v>
      </c>
      <c r="BK47" s="3">
        <v>5428.75</v>
      </c>
      <c r="BL47" s="3">
        <v>0</v>
      </c>
      <c r="BM47" s="3">
        <v>0</v>
      </c>
      <c r="BN47" s="3">
        <v>1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-7455.2600000000039</v>
      </c>
      <c r="BY47" s="3">
        <v>17013.09</v>
      </c>
      <c r="BZ47" s="3">
        <v>0</v>
      </c>
      <c r="CA47" s="3">
        <v>21739.020000000004</v>
      </c>
      <c r="CB47" s="3">
        <v>0</v>
      </c>
      <c r="CC47" s="3">
        <v>23055.449999999997</v>
      </c>
      <c r="CD47" s="3">
        <v>0</v>
      </c>
    </row>
    <row r="48" spans="1:82" ht="15.05" x14ac:dyDescent="0.3">
      <c r="A48" s="25">
        <v>2085</v>
      </c>
      <c r="B48" s="42" t="str">
        <f>_xlfn.XLOOKUP(A48,'Schools lookup'!A:A,'Schools lookup'!B:B)</f>
        <v>CIP2085</v>
      </c>
      <c r="C48" s="42" t="str">
        <f>_xlfn.XLOOKUP(A48,'Schools lookup'!A:A,'Schools lookup'!C:C)</f>
        <v>Doveridge Primary School</v>
      </c>
      <c r="D48" s="3">
        <v>128633.16000000002</v>
      </c>
      <c r="E48" s="3">
        <v>81243.73</v>
      </c>
      <c r="F48" s="3">
        <v>26414.68</v>
      </c>
      <c r="G48" s="3">
        <v>598502.29999999993</v>
      </c>
      <c r="H48" s="3">
        <v>0</v>
      </c>
      <c r="I48" s="3">
        <v>0</v>
      </c>
      <c r="J48" s="3">
        <v>0</v>
      </c>
      <c r="K48" s="3">
        <v>9285</v>
      </c>
      <c r="L48" s="3">
        <v>47389.1</v>
      </c>
      <c r="M48" s="3">
        <v>0</v>
      </c>
      <c r="N48" s="3">
        <v>0</v>
      </c>
      <c r="O48" s="3">
        <v>11295.7</v>
      </c>
      <c r="P48" s="3">
        <v>12548.56</v>
      </c>
      <c r="Q48" s="3">
        <v>1905.66</v>
      </c>
      <c r="R48" s="3">
        <v>19.75</v>
      </c>
      <c r="S48" s="3">
        <v>2060.8700000000003</v>
      </c>
      <c r="T48" s="3">
        <v>0</v>
      </c>
      <c r="U48" s="3">
        <v>0</v>
      </c>
      <c r="V48" s="3">
        <v>0</v>
      </c>
      <c r="W48" s="3">
        <v>18061.110000000004</v>
      </c>
      <c r="X48" s="3">
        <v>361484.15999999992</v>
      </c>
      <c r="Y48" s="3">
        <v>17443.12</v>
      </c>
      <c r="Z48" s="3">
        <v>85055.819999999992</v>
      </c>
      <c r="AA48" s="3">
        <v>0</v>
      </c>
      <c r="AB48">
        <v>24760.48</v>
      </c>
      <c r="AC48">
        <v>0</v>
      </c>
      <c r="AD48">
        <v>9502.6999999999971</v>
      </c>
      <c r="AE48">
        <v>2697.41</v>
      </c>
      <c r="AF48">
        <v>2594</v>
      </c>
      <c r="AG48">
        <v>7237.24</v>
      </c>
      <c r="AH48">
        <v>1390.5900000000001</v>
      </c>
      <c r="AI48">
        <v>20675.87</v>
      </c>
      <c r="AJ48">
        <v>1423.5100000000002</v>
      </c>
      <c r="AK48">
        <v>27723.56</v>
      </c>
      <c r="AL48">
        <v>2122.2799999999997</v>
      </c>
      <c r="AM48">
        <v>10361.090000000002</v>
      </c>
      <c r="AN48">
        <v>7110.75</v>
      </c>
      <c r="AO48">
        <v>1782.51</v>
      </c>
      <c r="AP48">
        <v>12968.129999999988</v>
      </c>
      <c r="AQ48">
        <v>2092.35</v>
      </c>
      <c r="AR48">
        <v>0</v>
      </c>
      <c r="AS48">
        <v>533.34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6654.41</v>
      </c>
      <c r="AZ48">
        <v>2607</v>
      </c>
      <c r="BA48">
        <v>3837.96</v>
      </c>
      <c r="BB48">
        <v>45507.100000000006</v>
      </c>
      <c r="BC48" s="3">
        <v>833.76</v>
      </c>
      <c r="BD48" s="3">
        <v>3978</v>
      </c>
      <c r="BE48" s="3">
        <v>13933.67</v>
      </c>
      <c r="BF48" s="3">
        <v>0</v>
      </c>
      <c r="BG48" s="3">
        <v>0</v>
      </c>
      <c r="BH48" s="3">
        <v>0</v>
      </c>
      <c r="BI48" s="3">
        <v>2525.9300000000003</v>
      </c>
      <c r="BJ48" s="3">
        <v>0</v>
      </c>
      <c r="BK48" s="3">
        <v>4843.75</v>
      </c>
      <c r="BL48" s="3">
        <v>0</v>
      </c>
      <c r="BM48" s="3">
        <v>0</v>
      </c>
      <c r="BN48" s="3">
        <v>1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2481.3000000000002</v>
      </c>
      <c r="BV48" s="3">
        <v>3080</v>
      </c>
      <c r="BW48" s="3">
        <v>0</v>
      </c>
      <c r="BX48" s="3">
        <v>135329.29</v>
      </c>
      <c r="BY48" s="3">
        <v>25697.13</v>
      </c>
      <c r="BZ48" s="3">
        <v>0</v>
      </c>
      <c r="CA48" s="3">
        <v>96778.91</v>
      </c>
      <c r="CB48" s="3">
        <v>0</v>
      </c>
      <c r="CC48" s="3">
        <v>81243.73</v>
      </c>
      <c r="CD48" s="3">
        <v>0</v>
      </c>
    </row>
    <row r="49" spans="1:83" ht="15.05" x14ac:dyDescent="0.3">
      <c r="A49" s="25">
        <v>2089</v>
      </c>
      <c r="B49" s="42" t="str">
        <f>_xlfn.XLOOKUP(A49,'Schools lookup'!A:A,'Schools lookup'!B:B)</f>
        <v>CIP2089</v>
      </c>
      <c r="C49" s="42" t="str">
        <f>_xlfn.XLOOKUP(A49,'Schools lookup'!A:A,'Schools lookup'!C:C)</f>
        <v>Dronfield Junior School</v>
      </c>
      <c r="D49" s="3">
        <v>339687.45</v>
      </c>
      <c r="E49" s="3">
        <v>0</v>
      </c>
      <c r="F49" s="3">
        <v>6059.34</v>
      </c>
      <c r="G49" s="3">
        <v>1732179.5</v>
      </c>
      <c r="H49" s="3">
        <v>0</v>
      </c>
      <c r="I49" s="3">
        <v>54368.9</v>
      </c>
      <c r="J49" s="3">
        <v>0</v>
      </c>
      <c r="K49" s="3">
        <v>94580</v>
      </c>
      <c r="L49" s="3">
        <v>69614.929999999993</v>
      </c>
      <c r="M49" s="3">
        <v>0</v>
      </c>
      <c r="N49" s="3">
        <v>-563.5</v>
      </c>
      <c r="O49" s="3">
        <v>19116.430000000004</v>
      </c>
      <c r="P49" s="3">
        <v>56829.56</v>
      </c>
      <c r="Q49" s="3">
        <v>5855.21</v>
      </c>
      <c r="R49" s="3">
        <v>326.54000000000002</v>
      </c>
      <c r="S49" s="3">
        <v>61910</v>
      </c>
      <c r="T49" s="3">
        <v>0</v>
      </c>
      <c r="U49" s="3">
        <v>0</v>
      </c>
      <c r="V49" s="3">
        <v>0</v>
      </c>
      <c r="W49" s="3">
        <v>0</v>
      </c>
      <c r="X49" s="3">
        <v>1120939.9099999997</v>
      </c>
      <c r="Y49" s="3">
        <v>37489.06</v>
      </c>
      <c r="Z49" s="3">
        <v>267843.49999999994</v>
      </c>
      <c r="AA49" s="3">
        <v>0</v>
      </c>
      <c r="AB49">
        <v>104566.58000000005</v>
      </c>
      <c r="AC49">
        <v>0</v>
      </c>
      <c r="AD49">
        <v>28253.940000000002</v>
      </c>
      <c r="AE49">
        <v>7668.57</v>
      </c>
      <c r="AF49">
        <v>7383.86</v>
      </c>
      <c r="AG49">
        <v>23112.17</v>
      </c>
      <c r="AH49">
        <v>5747.87</v>
      </c>
      <c r="AI49">
        <v>61255.810000000005</v>
      </c>
      <c r="AJ49">
        <v>1191.1200000000001</v>
      </c>
      <c r="AK49">
        <v>60076.28</v>
      </c>
      <c r="AL49">
        <v>8622</v>
      </c>
      <c r="AM49">
        <v>24234.78</v>
      </c>
      <c r="AN49">
        <v>22704.5</v>
      </c>
      <c r="AO49">
        <v>6644.07</v>
      </c>
      <c r="AP49">
        <v>100185.81999999998</v>
      </c>
      <c r="AQ49">
        <v>1971</v>
      </c>
      <c r="AR49">
        <v>0</v>
      </c>
      <c r="AS49">
        <v>5289.85</v>
      </c>
      <c r="AT49">
        <v>0</v>
      </c>
      <c r="AU49">
        <v>5802.26</v>
      </c>
      <c r="AV49">
        <v>0</v>
      </c>
      <c r="AW49">
        <v>0</v>
      </c>
      <c r="AX49">
        <v>0</v>
      </c>
      <c r="AY49">
        <v>51754.360000000015</v>
      </c>
      <c r="AZ49">
        <v>11385</v>
      </c>
      <c r="BA49">
        <v>12218.54</v>
      </c>
      <c r="BB49">
        <v>88807.21</v>
      </c>
      <c r="BC49" s="3">
        <v>45863.46</v>
      </c>
      <c r="BD49" s="3">
        <v>9830.7999999999993</v>
      </c>
      <c r="BE49" s="3">
        <v>42273.49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7780</v>
      </c>
      <c r="BL49" s="3">
        <v>0</v>
      </c>
      <c r="BM49" s="3">
        <v>0</v>
      </c>
      <c r="BN49" s="3">
        <v>1</v>
      </c>
      <c r="BO49" s="3">
        <v>0</v>
      </c>
      <c r="BP49" s="3">
        <v>19864.18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270789.21000000002</v>
      </c>
      <c r="BY49" s="3">
        <v>0</v>
      </c>
      <c r="BZ49" s="3">
        <v>-6024.84</v>
      </c>
      <c r="CA49" s="3">
        <v>0</v>
      </c>
      <c r="CB49" s="3">
        <v>0</v>
      </c>
      <c r="CC49" s="3">
        <v>228811.13</v>
      </c>
      <c r="CD49" s="3">
        <v>0</v>
      </c>
      <c r="CE49" s="2" t="s">
        <v>715</v>
      </c>
    </row>
    <row r="50" spans="1:83" ht="15.05" x14ac:dyDescent="0.3">
      <c r="A50" s="25">
        <v>2091</v>
      </c>
      <c r="B50" s="42" t="str">
        <f>_xlfn.XLOOKUP(A50,'Schools lookup'!A:A,'Schools lookup'!B:B)</f>
        <v>CIP2091</v>
      </c>
      <c r="C50" s="42" t="str">
        <f>_xlfn.XLOOKUP(A50,'Schools lookup'!A:A,'Schools lookup'!C:C)</f>
        <v>Dronfield Infant School</v>
      </c>
      <c r="D50" s="3">
        <v>60815.77</v>
      </c>
      <c r="E50" s="3">
        <v>0</v>
      </c>
      <c r="F50" s="3">
        <v>-629.26</v>
      </c>
      <c r="G50" s="3">
        <v>989129</v>
      </c>
      <c r="H50" s="3">
        <v>0</v>
      </c>
      <c r="I50" s="3">
        <v>64834.16</v>
      </c>
      <c r="J50" s="3">
        <v>0</v>
      </c>
      <c r="K50" s="3">
        <v>26870</v>
      </c>
      <c r="L50" s="3">
        <v>115788.8</v>
      </c>
      <c r="M50" s="3">
        <v>0</v>
      </c>
      <c r="N50" s="3">
        <v>32323.97</v>
      </c>
      <c r="O50" s="3">
        <v>45440.44999999999</v>
      </c>
      <c r="P50" s="3">
        <v>195.89999999999998</v>
      </c>
      <c r="Q50" s="3">
        <v>15586.75</v>
      </c>
      <c r="R50" s="3">
        <v>505.52</v>
      </c>
      <c r="S50" s="3">
        <v>12866.35</v>
      </c>
      <c r="T50" s="3">
        <v>0</v>
      </c>
      <c r="U50" s="3">
        <v>0</v>
      </c>
      <c r="V50" s="3">
        <v>0</v>
      </c>
      <c r="W50" s="3">
        <v>0</v>
      </c>
      <c r="X50" s="3">
        <v>676154.29</v>
      </c>
      <c r="Y50" s="3">
        <v>37604.020000000004</v>
      </c>
      <c r="Z50" s="3">
        <v>139552.74000000008</v>
      </c>
      <c r="AA50" s="3">
        <v>0</v>
      </c>
      <c r="AB50">
        <v>40730.920000000006</v>
      </c>
      <c r="AC50">
        <v>0</v>
      </c>
      <c r="AD50">
        <v>53407.850000000006</v>
      </c>
      <c r="AE50">
        <v>4435.8600000000006</v>
      </c>
      <c r="AF50">
        <v>5678.8099999999995</v>
      </c>
      <c r="AG50">
        <v>10960.29</v>
      </c>
      <c r="AH50">
        <v>2825.24</v>
      </c>
      <c r="AI50">
        <v>36091.949999999997</v>
      </c>
      <c r="AJ50">
        <v>1310.25</v>
      </c>
      <c r="AK50">
        <v>59573.960000000021</v>
      </c>
      <c r="AL50">
        <v>8320.9500000000007</v>
      </c>
      <c r="AM50">
        <v>26698.949999999997</v>
      </c>
      <c r="AN50">
        <v>19585.75</v>
      </c>
      <c r="AO50">
        <v>3826.2699999999995</v>
      </c>
      <c r="AP50">
        <v>60972.38</v>
      </c>
      <c r="AQ50">
        <v>2878</v>
      </c>
      <c r="AR50">
        <v>0</v>
      </c>
      <c r="AS50">
        <v>0</v>
      </c>
      <c r="AT50">
        <v>0</v>
      </c>
      <c r="AU50">
        <v>6715.3599999999988</v>
      </c>
      <c r="AV50">
        <v>4252.87</v>
      </c>
      <c r="AW50">
        <v>5680</v>
      </c>
      <c r="AX50">
        <v>0</v>
      </c>
      <c r="AY50">
        <v>5364.0299999999979</v>
      </c>
      <c r="AZ50">
        <v>6237</v>
      </c>
      <c r="BA50">
        <v>1573.06</v>
      </c>
      <c r="BB50">
        <v>91034.12</v>
      </c>
      <c r="BC50" s="3">
        <v>9673.98</v>
      </c>
      <c r="BD50" s="3">
        <v>9276.26</v>
      </c>
      <c r="BE50" s="3">
        <v>25072.77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6385</v>
      </c>
      <c r="BL50" s="3">
        <v>0</v>
      </c>
      <c r="BM50" s="3">
        <v>0</v>
      </c>
      <c r="BN50" s="3">
        <v>1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8868.74</v>
      </c>
      <c r="BY50" s="3">
        <v>5755.74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</row>
    <row r="51" spans="1:83" ht="15.05" x14ac:dyDescent="0.3">
      <c r="A51" s="25">
        <v>2092</v>
      </c>
      <c r="B51" s="42" t="str">
        <f>_xlfn.XLOOKUP(A51,'Schools lookup'!A:A,'Schools lookup'!B:B)</f>
        <v>CIP2092</v>
      </c>
      <c r="C51" s="42" t="str">
        <f>_xlfn.XLOOKUP(A51,'Schools lookup'!A:A,'Schools lookup'!C:C)</f>
        <v>William Levick Primary School</v>
      </c>
      <c r="D51" s="3">
        <v>187674.62</v>
      </c>
      <c r="E51" s="3">
        <v>0</v>
      </c>
      <c r="F51" s="3">
        <v>20424.509999999998</v>
      </c>
      <c r="G51" s="3">
        <v>1068418.3899999999</v>
      </c>
      <c r="H51" s="3">
        <v>0</v>
      </c>
      <c r="I51" s="3">
        <v>54282.470000000016</v>
      </c>
      <c r="J51" s="3">
        <v>0</v>
      </c>
      <c r="K51" s="3">
        <v>25755</v>
      </c>
      <c r="L51" s="3">
        <v>84862.93</v>
      </c>
      <c r="M51" s="3">
        <v>0</v>
      </c>
      <c r="N51" s="3">
        <v>1260</v>
      </c>
      <c r="O51" s="3">
        <v>23505.840000000004</v>
      </c>
      <c r="P51" s="3">
        <v>22146.369999999995</v>
      </c>
      <c r="Q51" s="3">
        <v>7397.68</v>
      </c>
      <c r="R51" s="3">
        <v>4912.63</v>
      </c>
      <c r="S51" s="3">
        <v>10383.419999999998</v>
      </c>
      <c r="T51" s="3">
        <v>0</v>
      </c>
      <c r="U51" s="3">
        <v>0</v>
      </c>
      <c r="V51" s="3">
        <v>0</v>
      </c>
      <c r="W51" s="3">
        <v>0</v>
      </c>
      <c r="X51" s="3">
        <v>621819.11</v>
      </c>
      <c r="Y51" s="3">
        <v>9197.17</v>
      </c>
      <c r="Z51" s="3">
        <v>245520.29</v>
      </c>
      <c r="AA51" s="3">
        <v>15254.930000000002</v>
      </c>
      <c r="AB51">
        <v>51980.62000000001</v>
      </c>
      <c r="AC51">
        <v>13.09</v>
      </c>
      <c r="AD51">
        <v>35200.079999999994</v>
      </c>
      <c r="AE51">
        <v>8006.0599999999995</v>
      </c>
      <c r="AF51">
        <v>3264.5</v>
      </c>
      <c r="AG51">
        <v>14130.11</v>
      </c>
      <c r="AH51">
        <v>3107.6</v>
      </c>
      <c r="AI51">
        <v>18285.439999999999</v>
      </c>
      <c r="AJ51">
        <v>3643.1899999999996</v>
      </c>
      <c r="AK51">
        <v>28353.030000000006</v>
      </c>
      <c r="AL51">
        <v>3572.0800000000004</v>
      </c>
      <c r="AM51">
        <v>19704.449999999997</v>
      </c>
      <c r="AN51">
        <v>21956</v>
      </c>
      <c r="AO51">
        <v>4379.59</v>
      </c>
      <c r="AP51">
        <v>43652.209999999992</v>
      </c>
      <c r="AQ51">
        <v>2202.1999999999998</v>
      </c>
      <c r="AR51">
        <v>0</v>
      </c>
      <c r="AS51">
        <v>6931.5099999999993</v>
      </c>
      <c r="AT51">
        <v>0</v>
      </c>
      <c r="AU51">
        <v>878</v>
      </c>
      <c r="AV51">
        <v>0</v>
      </c>
      <c r="AW51">
        <v>0</v>
      </c>
      <c r="AX51">
        <v>0</v>
      </c>
      <c r="AY51">
        <v>11114.400000000009</v>
      </c>
      <c r="AZ51">
        <v>6930</v>
      </c>
      <c r="BA51">
        <v>10007.94</v>
      </c>
      <c r="BB51">
        <v>70601.180000000022</v>
      </c>
      <c r="BC51" s="3">
        <v>6388.0199999999977</v>
      </c>
      <c r="BD51" s="3">
        <v>20896.839999999997</v>
      </c>
      <c r="BE51" s="3">
        <v>26567.349999999991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6328.75</v>
      </c>
      <c r="BL51" s="3">
        <v>0</v>
      </c>
      <c r="BM51" s="3">
        <v>0</v>
      </c>
      <c r="BN51" s="3">
        <v>1</v>
      </c>
      <c r="BO51" s="3">
        <v>0</v>
      </c>
      <c r="BP51" s="3">
        <v>26330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177042.37</v>
      </c>
      <c r="BY51" s="3">
        <v>423.26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</row>
    <row r="52" spans="1:83" ht="15.05" x14ac:dyDescent="0.3">
      <c r="A52" s="25">
        <v>2095</v>
      </c>
      <c r="B52" s="42" t="str">
        <f>_xlfn.XLOOKUP(A52,'Schools lookup'!A:A,'Schools lookup'!B:B)</f>
        <v>CIP2095</v>
      </c>
      <c r="C52" s="42" t="str">
        <f>_xlfn.XLOOKUP(A52,'Schools lookup'!A:A,'Schools lookup'!C:C)</f>
        <v>Birk Hill Infant School</v>
      </c>
      <c r="D52" s="3">
        <v>61641.64</v>
      </c>
      <c r="E52" s="3">
        <v>14018.669999999996</v>
      </c>
      <c r="F52" s="3">
        <v>19082.43</v>
      </c>
      <c r="G52" s="3">
        <v>591377.72</v>
      </c>
      <c r="H52" s="3">
        <v>0</v>
      </c>
      <c r="I52" s="3">
        <v>25146.92</v>
      </c>
      <c r="J52" s="3">
        <v>0</v>
      </c>
      <c r="K52" s="3">
        <v>31665</v>
      </c>
      <c r="L52" s="3">
        <v>53648.91</v>
      </c>
      <c r="M52" s="3">
        <v>0</v>
      </c>
      <c r="N52" s="3">
        <v>154.19</v>
      </c>
      <c r="O52" s="3">
        <v>24091.11</v>
      </c>
      <c r="P52" s="3">
        <v>3998.64</v>
      </c>
      <c r="Q52" s="3">
        <v>180.55</v>
      </c>
      <c r="R52" s="3">
        <v>3493.0899999999997</v>
      </c>
      <c r="S52" s="3">
        <v>0</v>
      </c>
      <c r="T52" s="3">
        <v>0</v>
      </c>
      <c r="U52" s="3">
        <v>0</v>
      </c>
      <c r="V52" s="3">
        <v>0</v>
      </c>
      <c r="W52" s="3">
        <v>2367.5</v>
      </c>
      <c r="X52" s="3">
        <v>297317.44999999995</v>
      </c>
      <c r="Y52" s="3">
        <v>0</v>
      </c>
      <c r="Z52" s="3">
        <v>103235.20999999998</v>
      </c>
      <c r="AA52" s="3">
        <v>0</v>
      </c>
      <c r="AB52">
        <v>45927.280000000013</v>
      </c>
      <c r="AC52">
        <v>0</v>
      </c>
      <c r="AD52">
        <v>22738.399999999998</v>
      </c>
      <c r="AE52">
        <v>2236.2100000000005</v>
      </c>
      <c r="AF52">
        <v>15123.5</v>
      </c>
      <c r="AG52">
        <v>6078.84</v>
      </c>
      <c r="AH52">
        <v>1406.6799999999998</v>
      </c>
      <c r="AI52">
        <v>12916.830000000002</v>
      </c>
      <c r="AJ52">
        <v>3843.4700000000007</v>
      </c>
      <c r="AK52">
        <v>23246.170000000002</v>
      </c>
      <c r="AL52">
        <v>4835.37</v>
      </c>
      <c r="AM52">
        <v>14294.330000000005</v>
      </c>
      <c r="AN52">
        <v>16092.75</v>
      </c>
      <c r="AO52">
        <v>2200.7199999999998</v>
      </c>
      <c r="AP52">
        <v>9242.5300000000025</v>
      </c>
      <c r="AQ52">
        <v>2190.5</v>
      </c>
      <c r="AR52">
        <v>0</v>
      </c>
      <c r="AS52">
        <v>7851.81</v>
      </c>
      <c r="AT52">
        <v>0</v>
      </c>
      <c r="AU52">
        <v>3105</v>
      </c>
      <c r="AV52">
        <v>0</v>
      </c>
      <c r="AW52">
        <v>0</v>
      </c>
      <c r="AX52">
        <v>0</v>
      </c>
      <c r="AY52">
        <v>9458.4000000000015</v>
      </c>
      <c r="AZ52">
        <v>2697</v>
      </c>
      <c r="BA52">
        <v>188.31</v>
      </c>
      <c r="BB52">
        <v>30627.400000000016</v>
      </c>
      <c r="BC52" s="3">
        <v>697.33</v>
      </c>
      <c r="BD52" s="3">
        <v>16021.43</v>
      </c>
      <c r="BE52" s="3">
        <v>22973.309999999994</v>
      </c>
      <c r="BF52" s="3">
        <v>0</v>
      </c>
      <c r="BG52" s="3">
        <v>0</v>
      </c>
      <c r="BH52" s="3">
        <v>0</v>
      </c>
      <c r="BI52" s="3">
        <v>33103.919999999991</v>
      </c>
      <c r="BJ52" s="3">
        <v>0</v>
      </c>
      <c r="BK52" s="3">
        <v>5129.05</v>
      </c>
      <c r="BL52" s="3">
        <v>0</v>
      </c>
      <c r="BM52" s="3">
        <v>0</v>
      </c>
      <c r="BN52" s="3">
        <v>1</v>
      </c>
      <c r="BO52" s="3">
        <v>0</v>
      </c>
      <c r="BP52" s="3">
        <v>7933.1699999999983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118851.53999999998</v>
      </c>
      <c r="BY52" s="3">
        <v>16278.31</v>
      </c>
      <c r="BZ52" s="3">
        <v>0</v>
      </c>
      <c r="CA52" s="3">
        <v>-16717.749999999993</v>
      </c>
      <c r="CB52" s="3">
        <v>0</v>
      </c>
      <c r="CC52" s="3">
        <v>0</v>
      </c>
      <c r="CD52" s="3">
        <v>0</v>
      </c>
    </row>
    <row r="53" spans="1:83" ht="15.05" x14ac:dyDescent="0.3">
      <c r="A53" s="25">
        <v>2097</v>
      </c>
      <c r="B53" s="42" t="str">
        <f>_xlfn.XLOOKUP(A53,'Schools lookup'!A:A,'Schools lookup'!B:B)</f>
        <v>CIP2097</v>
      </c>
      <c r="C53" s="42" t="str">
        <f>_xlfn.XLOOKUP(A53,'Schools lookup'!A:A,'Schools lookup'!C:C)</f>
        <v>Marsh Lane Primary School</v>
      </c>
      <c r="D53" s="3">
        <v>118899.68000000001</v>
      </c>
      <c r="E53" s="3">
        <v>-28361.609999999997</v>
      </c>
      <c r="F53" s="3">
        <v>13876.98</v>
      </c>
      <c r="G53" s="3">
        <v>786017.55</v>
      </c>
      <c r="H53" s="3">
        <v>0</v>
      </c>
      <c r="I53" s="3">
        <v>13419.24</v>
      </c>
      <c r="J53" s="3">
        <v>0</v>
      </c>
      <c r="K53" s="3">
        <v>40890</v>
      </c>
      <c r="L53" s="3">
        <v>61276</v>
      </c>
      <c r="M53" s="3">
        <v>8546.2199999999993</v>
      </c>
      <c r="N53" s="3">
        <v>0</v>
      </c>
      <c r="O53" s="3">
        <v>25817.329999999998</v>
      </c>
      <c r="P53" s="3">
        <v>15463.699999999999</v>
      </c>
      <c r="Q53" s="3">
        <v>5079.6499999999996</v>
      </c>
      <c r="R53" s="3">
        <v>6049.32</v>
      </c>
      <c r="S53" s="3">
        <v>3591.6699999999964</v>
      </c>
      <c r="T53" s="3">
        <v>0</v>
      </c>
      <c r="U53" s="3">
        <v>0</v>
      </c>
      <c r="V53" s="3">
        <v>0</v>
      </c>
      <c r="W53" s="3">
        <v>6819.8</v>
      </c>
      <c r="X53" s="3">
        <v>498675.45</v>
      </c>
      <c r="Y53" s="3">
        <v>5941.53</v>
      </c>
      <c r="Z53" s="3">
        <v>170437.20000000004</v>
      </c>
      <c r="AA53" s="3">
        <v>31391.560000000005</v>
      </c>
      <c r="AB53">
        <v>48365.48000000001</v>
      </c>
      <c r="AC53">
        <v>0</v>
      </c>
      <c r="AD53">
        <v>18957.290000000012</v>
      </c>
      <c r="AE53">
        <v>5523.0400000000018</v>
      </c>
      <c r="AF53">
        <v>1727</v>
      </c>
      <c r="AG53">
        <v>10291.67</v>
      </c>
      <c r="AH53">
        <v>2176.67</v>
      </c>
      <c r="AI53">
        <v>2896.9499999999971</v>
      </c>
      <c r="AJ53">
        <v>0</v>
      </c>
      <c r="AK53">
        <v>2719.33</v>
      </c>
      <c r="AL53">
        <v>4983.93</v>
      </c>
      <c r="AM53">
        <v>15119.98</v>
      </c>
      <c r="AN53">
        <v>12225.5</v>
      </c>
      <c r="AO53">
        <v>2763.94</v>
      </c>
      <c r="AP53">
        <v>37238.620000000003</v>
      </c>
      <c r="AQ53">
        <v>3100.5</v>
      </c>
      <c r="AR53">
        <v>0</v>
      </c>
      <c r="AS53">
        <v>5567.31</v>
      </c>
      <c r="AT53" s="20">
        <v>0</v>
      </c>
      <c r="AU53">
        <v>318</v>
      </c>
      <c r="AV53">
        <v>0</v>
      </c>
      <c r="AW53">
        <v>0</v>
      </c>
      <c r="AX53">
        <v>0</v>
      </c>
      <c r="AY53">
        <v>2274.7299999999982</v>
      </c>
      <c r="AZ53">
        <v>4686</v>
      </c>
      <c r="BA53">
        <v>7975.73</v>
      </c>
      <c r="BB53">
        <v>62108.759999999987</v>
      </c>
      <c r="BC53" s="3">
        <v>7510</v>
      </c>
      <c r="BD53" s="3">
        <v>33575.67</v>
      </c>
      <c r="BE53" s="3">
        <v>23651.19</v>
      </c>
      <c r="BF53" s="3">
        <v>0</v>
      </c>
      <c r="BG53" s="3">
        <v>0</v>
      </c>
      <c r="BH53" s="3">
        <v>0</v>
      </c>
      <c r="BI53" s="3">
        <v>0</v>
      </c>
      <c r="BJ53" s="3">
        <v>7683.03</v>
      </c>
      <c r="BK53" s="3">
        <v>5597.5</v>
      </c>
      <c r="BL53" s="3">
        <v>0</v>
      </c>
      <c r="BM53" s="3">
        <v>0</v>
      </c>
      <c r="BN53" s="3">
        <v>1</v>
      </c>
      <c r="BO53" s="3">
        <v>0</v>
      </c>
      <c r="BP53" s="3">
        <v>0</v>
      </c>
      <c r="BQ53" s="3">
        <v>0</v>
      </c>
      <c r="BR53" s="3">
        <v>572.4</v>
      </c>
      <c r="BS53" s="3">
        <v>0</v>
      </c>
      <c r="BT53" s="3">
        <v>0</v>
      </c>
      <c r="BU53" s="3">
        <v>457</v>
      </c>
      <c r="BV53" s="3">
        <v>0</v>
      </c>
      <c r="BW53" s="3">
        <v>0</v>
      </c>
      <c r="BX53" s="3">
        <v>62847.329999999994</v>
      </c>
      <c r="BY53" s="3">
        <v>18445.080000000002</v>
      </c>
      <c r="BZ53" s="3">
        <v>0</v>
      </c>
      <c r="CA53" s="3">
        <v>-29224.839999999997</v>
      </c>
      <c r="CB53" s="3">
        <v>0</v>
      </c>
      <c r="CC53" s="3">
        <v>14018.669999999996</v>
      </c>
      <c r="CD53" s="3">
        <v>0</v>
      </c>
    </row>
    <row r="54" spans="1:83" ht="15.05" x14ac:dyDescent="0.3">
      <c r="A54" s="25">
        <v>2101</v>
      </c>
      <c r="B54" s="42" t="str">
        <f>_xlfn.XLOOKUP(A54,'Schools lookup'!A:A,'Schools lookup'!B:B)</f>
        <v>CIP2101</v>
      </c>
      <c r="C54" s="42" t="str">
        <f>_xlfn.XLOOKUP(A54,'Schools lookup'!A:A,'Schools lookup'!C:C)</f>
        <v>Renishaw Primary School</v>
      </c>
      <c r="D54" s="3">
        <v>23921.39</v>
      </c>
      <c r="E54" s="3">
        <v>-27689.98</v>
      </c>
      <c r="F54" s="3">
        <v>12083.85</v>
      </c>
      <c r="G54" s="3">
        <v>1148996.3500000001</v>
      </c>
      <c r="H54" s="3">
        <v>0</v>
      </c>
      <c r="I54" s="3">
        <v>88500.280000000013</v>
      </c>
      <c r="J54" s="3">
        <v>0</v>
      </c>
      <c r="K54" s="3">
        <v>103825</v>
      </c>
      <c r="L54" s="3">
        <v>75089.739999999991</v>
      </c>
      <c r="M54" s="3">
        <v>0</v>
      </c>
      <c r="N54" s="3">
        <v>0</v>
      </c>
      <c r="O54" s="3">
        <v>3082.39</v>
      </c>
      <c r="P54" s="3">
        <v>13839.55</v>
      </c>
      <c r="Q54" s="3">
        <v>9294.68</v>
      </c>
      <c r="R54" s="3">
        <v>763.69999999999993</v>
      </c>
      <c r="S54" s="3">
        <v>6933.61</v>
      </c>
      <c r="T54" s="3">
        <v>0</v>
      </c>
      <c r="U54" s="3">
        <v>0</v>
      </c>
      <c r="V54" s="3">
        <v>0</v>
      </c>
      <c r="W54" s="3">
        <v>1000.44</v>
      </c>
      <c r="X54" s="3">
        <v>645204.02999999991</v>
      </c>
      <c r="Y54" s="3">
        <v>4223.0900000000011</v>
      </c>
      <c r="Z54" s="3">
        <v>281925.28999999998</v>
      </c>
      <c r="AA54" s="3">
        <v>45123.190000000017</v>
      </c>
      <c r="AB54">
        <v>63276.409999999989</v>
      </c>
      <c r="AC54">
        <v>0</v>
      </c>
      <c r="AD54">
        <v>34490.890000000007</v>
      </c>
      <c r="AE54">
        <v>4866.83</v>
      </c>
      <c r="AF54">
        <v>636</v>
      </c>
      <c r="AG54">
        <v>14225.09</v>
      </c>
      <c r="AH54">
        <v>2953.51</v>
      </c>
      <c r="AI54">
        <v>43820.630000000019</v>
      </c>
      <c r="AJ54">
        <v>3481.7899999999995</v>
      </c>
      <c r="AK54">
        <v>2674.18</v>
      </c>
      <c r="AL54">
        <v>3030.81</v>
      </c>
      <c r="AM54">
        <v>33231.329999999994</v>
      </c>
      <c r="AN54">
        <v>22579.75</v>
      </c>
      <c r="AO54">
        <v>3235.8</v>
      </c>
      <c r="AP54">
        <v>35666.229999999996</v>
      </c>
      <c r="AQ54">
        <v>2656.38</v>
      </c>
      <c r="AR54">
        <v>0</v>
      </c>
      <c r="AS54">
        <v>8056.5000000000009</v>
      </c>
      <c r="AT54">
        <v>0</v>
      </c>
      <c r="AU54">
        <v>141.4</v>
      </c>
      <c r="AV54">
        <v>616</v>
      </c>
      <c r="AW54">
        <v>0</v>
      </c>
      <c r="AX54">
        <v>0</v>
      </c>
      <c r="AY54">
        <v>11012.019999999997</v>
      </c>
      <c r="AZ54">
        <v>6129</v>
      </c>
      <c r="BA54">
        <v>800.92000000000007</v>
      </c>
      <c r="BB54">
        <v>77689.47000000003</v>
      </c>
      <c r="BC54" s="3">
        <v>59148.330000000024</v>
      </c>
      <c r="BD54" s="3">
        <v>19598.830000000002</v>
      </c>
      <c r="BE54" s="3">
        <v>28144.280000000002</v>
      </c>
      <c r="BF54" s="3">
        <v>0</v>
      </c>
      <c r="BG54" s="3">
        <v>0</v>
      </c>
      <c r="BH54" s="3">
        <v>0</v>
      </c>
      <c r="BI54" s="3">
        <v>6050.6800000000039</v>
      </c>
      <c r="BJ54" s="3">
        <v>0</v>
      </c>
      <c r="BK54" s="3">
        <v>6145.15</v>
      </c>
      <c r="BL54" s="3">
        <v>0</v>
      </c>
      <c r="BM54" s="3">
        <v>0</v>
      </c>
      <c r="BN54" s="3">
        <v>1</v>
      </c>
      <c r="BO54" s="3">
        <v>0</v>
      </c>
      <c r="BP54" s="3">
        <v>2751.65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15608.710000000006</v>
      </c>
      <c r="BY54" s="3">
        <v>15477.35</v>
      </c>
      <c r="BZ54" s="3">
        <v>0</v>
      </c>
      <c r="CA54" s="3">
        <v>-32740.220000000005</v>
      </c>
      <c r="CB54" s="3">
        <v>0</v>
      </c>
      <c r="CC54" s="3">
        <v>-28361.609999999997</v>
      </c>
      <c r="CD54" s="3">
        <v>0</v>
      </c>
    </row>
    <row r="55" spans="1:83" ht="15.05" x14ac:dyDescent="0.3">
      <c r="A55" s="25">
        <v>2102</v>
      </c>
      <c r="B55" s="42" t="str">
        <f>_xlfn.XLOOKUP(A55,'Schools lookup'!A:A,'Schools lookup'!B:B)</f>
        <v>CIP2102</v>
      </c>
      <c r="C55" s="42" t="str">
        <f>_xlfn.XLOOKUP(A55,'Schools lookup'!A:A,'Schools lookup'!C:C)</f>
        <v>Ridgeway Primary School</v>
      </c>
      <c r="D55" s="3">
        <v>4459.97</v>
      </c>
      <c r="E55" s="3">
        <v>0</v>
      </c>
      <c r="F55" s="3">
        <v>15586.38</v>
      </c>
      <c r="G55" s="3">
        <v>916562.88</v>
      </c>
      <c r="H55" s="3">
        <v>0</v>
      </c>
      <c r="I55" s="3">
        <v>6247.74</v>
      </c>
      <c r="J55" s="3">
        <v>0</v>
      </c>
      <c r="K55" s="3">
        <v>38190</v>
      </c>
      <c r="L55" s="3">
        <v>83775</v>
      </c>
      <c r="M55" s="3">
        <v>0</v>
      </c>
      <c r="N55" s="3">
        <v>0</v>
      </c>
      <c r="O55" s="3">
        <v>20168.169999999998</v>
      </c>
      <c r="P55" s="3">
        <v>23615.759999999998</v>
      </c>
      <c r="Q55" s="3">
        <v>5629.75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614524.32000000041</v>
      </c>
      <c r="Y55" s="3">
        <v>0</v>
      </c>
      <c r="Z55" s="3">
        <v>163451.94000000009</v>
      </c>
      <c r="AA55" s="3">
        <v>11926.740000000002</v>
      </c>
      <c r="AB55">
        <v>36211.459999999992</v>
      </c>
      <c r="AC55">
        <v>0</v>
      </c>
      <c r="AD55">
        <v>41138.420000000013</v>
      </c>
      <c r="AE55">
        <v>4222.84</v>
      </c>
      <c r="AF55">
        <v>405</v>
      </c>
      <c r="AG55">
        <v>10117.69</v>
      </c>
      <c r="AH55">
        <v>1370.75</v>
      </c>
      <c r="AI55">
        <v>18645.650000000001</v>
      </c>
      <c r="AJ55">
        <v>408.42</v>
      </c>
      <c r="AK55">
        <v>2343.0800000000008</v>
      </c>
      <c r="AL55">
        <v>2730.3700000000003</v>
      </c>
      <c r="AM55">
        <v>8787.91</v>
      </c>
      <c r="AN55">
        <v>12724.5</v>
      </c>
      <c r="AO55">
        <v>5253.9299999999994</v>
      </c>
      <c r="AP55">
        <v>51706.390000000014</v>
      </c>
      <c r="AQ55">
        <v>35.5</v>
      </c>
      <c r="AR55">
        <v>0</v>
      </c>
      <c r="AS55">
        <v>12108.14</v>
      </c>
      <c r="AT55">
        <v>0</v>
      </c>
      <c r="AU55">
        <v>2162.8900000000003</v>
      </c>
      <c r="AV55">
        <v>0</v>
      </c>
      <c r="AW55">
        <v>0</v>
      </c>
      <c r="AX55">
        <v>0</v>
      </c>
      <c r="AY55">
        <v>3484.9599999999996</v>
      </c>
      <c r="AZ55">
        <v>5676</v>
      </c>
      <c r="BA55">
        <v>11942.92</v>
      </c>
      <c r="BB55">
        <v>75666.170000000027</v>
      </c>
      <c r="BC55" s="3">
        <v>17126.189999999999</v>
      </c>
      <c r="BD55" s="3">
        <v>16449.589999999997</v>
      </c>
      <c r="BE55" s="3">
        <v>19591.73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5968.75</v>
      </c>
      <c r="BL55" s="3">
        <v>0</v>
      </c>
      <c r="BM55" s="3">
        <v>0</v>
      </c>
      <c r="BN55" s="3">
        <v>1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-51564.23</v>
      </c>
      <c r="BY55" s="3">
        <v>21555.13</v>
      </c>
      <c r="BZ55" s="3">
        <v>0</v>
      </c>
      <c r="CA55" s="3">
        <v>0</v>
      </c>
      <c r="CB55" s="3">
        <v>0</v>
      </c>
      <c r="CC55" s="3">
        <v>-27689.98</v>
      </c>
      <c r="CD55" s="3">
        <v>0</v>
      </c>
    </row>
    <row r="56" spans="1:83" ht="15.05" x14ac:dyDescent="0.3">
      <c r="A56" s="25">
        <v>2103</v>
      </c>
      <c r="B56" s="42" t="str">
        <f>_xlfn.XLOOKUP(A56,'Schools lookup'!A:A,'Schools lookup'!B:B)</f>
        <v>CIP2103</v>
      </c>
      <c r="C56" s="42" t="str">
        <f>_xlfn.XLOOKUP(A56,'Schools lookup'!A:A,'Schools lookup'!C:C)</f>
        <v>Egginton Primary School</v>
      </c>
      <c r="D56" s="3">
        <v>69083.28</v>
      </c>
      <c r="E56" s="3">
        <v>0</v>
      </c>
      <c r="F56" s="3">
        <v>9709.14</v>
      </c>
      <c r="G56" s="3">
        <v>503127.85</v>
      </c>
      <c r="H56" s="3">
        <v>0</v>
      </c>
      <c r="I56" s="3">
        <v>28588.800000000003</v>
      </c>
      <c r="J56" s="3">
        <v>0</v>
      </c>
      <c r="K56" s="3">
        <v>26105</v>
      </c>
      <c r="L56" s="3">
        <v>37852</v>
      </c>
      <c r="M56" s="3">
        <v>0</v>
      </c>
      <c r="N56" s="3">
        <v>0</v>
      </c>
      <c r="O56" s="3">
        <v>9357.9499999999989</v>
      </c>
      <c r="P56" s="3">
        <v>6602.25</v>
      </c>
      <c r="Q56" s="3">
        <v>1507.2</v>
      </c>
      <c r="R56" s="3">
        <v>15.78</v>
      </c>
      <c r="S56" s="3">
        <v>4097.83</v>
      </c>
      <c r="T56" s="3">
        <v>0</v>
      </c>
      <c r="U56" s="3">
        <v>0</v>
      </c>
      <c r="V56" s="3">
        <v>0</v>
      </c>
      <c r="W56" s="3">
        <v>0</v>
      </c>
      <c r="X56" s="3">
        <v>299366.64999999997</v>
      </c>
      <c r="Y56" s="3">
        <v>0</v>
      </c>
      <c r="Z56" s="3">
        <v>88241.510000000024</v>
      </c>
      <c r="AA56" s="3">
        <v>0</v>
      </c>
      <c r="AB56">
        <v>29049.5</v>
      </c>
      <c r="AC56">
        <v>0</v>
      </c>
      <c r="AD56">
        <v>8904.93</v>
      </c>
      <c r="AE56">
        <v>2207.8000000000002</v>
      </c>
      <c r="AF56">
        <v>16.5</v>
      </c>
      <c r="AG56">
        <v>6037.63</v>
      </c>
      <c r="AH56">
        <v>1166.1100000000001</v>
      </c>
      <c r="AI56">
        <v>5936.4500000000025</v>
      </c>
      <c r="AJ56">
        <v>0</v>
      </c>
      <c r="AK56">
        <v>14400.480000000001</v>
      </c>
      <c r="AL56">
        <v>647.79999999999995</v>
      </c>
      <c r="AM56">
        <v>9763.0500000000011</v>
      </c>
      <c r="AN56">
        <v>5613.75</v>
      </c>
      <c r="AO56">
        <v>15926.77</v>
      </c>
      <c r="AP56">
        <v>25170.060000000005</v>
      </c>
      <c r="AQ56">
        <v>3073</v>
      </c>
      <c r="AR56">
        <v>0</v>
      </c>
      <c r="AS56">
        <v>6608.9100000000008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1061.42</v>
      </c>
      <c r="AZ56">
        <v>3697.88</v>
      </c>
      <c r="BA56">
        <v>4608.43</v>
      </c>
      <c r="BB56">
        <v>38050.829999999965</v>
      </c>
      <c r="BC56" s="3">
        <v>6699.6</v>
      </c>
      <c r="BD56" s="3">
        <v>12486.7</v>
      </c>
      <c r="BE56" s="3">
        <v>11581.49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4573.75</v>
      </c>
      <c r="BL56" s="3">
        <v>0</v>
      </c>
      <c r="BM56" s="3">
        <v>0</v>
      </c>
      <c r="BN56" s="3">
        <v>1</v>
      </c>
      <c r="BO56" s="3">
        <v>0</v>
      </c>
      <c r="BP56" s="3">
        <v>9700</v>
      </c>
      <c r="BQ56" s="3">
        <v>560.97</v>
      </c>
      <c r="BR56" s="3">
        <v>0</v>
      </c>
      <c r="BS56" s="3">
        <v>0</v>
      </c>
      <c r="BT56" s="3">
        <v>0</v>
      </c>
      <c r="BU56" s="3">
        <v>399</v>
      </c>
      <c r="BV56" s="3">
        <v>0</v>
      </c>
      <c r="BW56" s="3">
        <v>0</v>
      </c>
      <c r="BX56" s="3">
        <v>86020.69</v>
      </c>
      <c r="BY56" s="3">
        <v>3622.92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</row>
    <row r="57" spans="1:83" ht="15.05" x14ac:dyDescent="0.3">
      <c r="A57" s="25">
        <v>2104</v>
      </c>
      <c r="B57" s="42" t="str">
        <f>_xlfn.XLOOKUP(A57,'Schools lookup'!A:A,'Schools lookup'!B:B)</f>
        <v>CIP2104</v>
      </c>
      <c r="C57" s="42" t="str">
        <f>_xlfn.XLOOKUP(A57,'Schools lookup'!A:A,'Schools lookup'!C:C)</f>
        <v>Creswell Junior School</v>
      </c>
      <c r="D57" s="3">
        <v>349165.86</v>
      </c>
      <c r="E57" s="3">
        <v>-62683.159999999996</v>
      </c>
      <c r="F57" s="3">
        <v>9917.2999999999993</v>
      </c>
      <c r="G57" s="3">
        <v>1448138.63</v>
      </c>
      <c r="H57" s="3">
        <v>0</v>
      </c>
      <c r="I57" s="3">
        <v>101540.82999999999</v>
      </c>
      <c r="J57" s="3">
        <v>0</v>
      </c>
      <c r="K57" s="3">
        <v>191100</v>
      </c>
      <c r="L57" s="3">
        <v>61305</v>
      </c>
      <c r="M57" s="3">
        <v>0</v>
      </c>
      <c r="N57" s="3">
        <v>0</v>
      </c>
      <c r="O57" s="3">
        <v>73910.06</v>
      </c>
      <c r="P57" s="3">
        <v>26073.129999999994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297.5</v>
      </c>
      <c r="X57" s="3">
        <v>948241.87000000023</v>
      </c>
      <c r="Y57" s="3">
        <v>14813.959999999997</v>
      </c>
      <c r="Z57" s="3">
        <v>351138.3499999998</v>
      </c>
      <c r="AA57" s="3">
        <v>64117.230000000018</v>
      </c>
      <c r="AB57">
        <v>118453.39</v>
      </c>
      <c r="AC57">
        <v>0</v>
      </c>
      <c r="AD57">
        <v>28308.11</v>
      </c>
      <c r="AE57">
        <v>8008.73</v>
      </c>
      <c r="AF57">
        <v>3556</v>
      </c>
      <c r="AG57">
        <v>3418.92</v>
      </c>
      <c r="AH57">
        <v>1840.95</v>
      </c>
      <c r="AI57">
        <v>19862.71</v>
      </c>
      <c r="AJ57">
        <v>5194.96</v>
      </c>
      <c r="AK57">
        <v>5547.8</v>
      </c>
      <c r="AL57">
        <v>3658.4</v>
      </c>
      <c r="AM57">
        <v>20967.93</v>
      </c>
      <c r="AN57">
        <v>36907.5</v>
      </c>
      <c r="AO57">
        <v>5000.0599999999995</v>
      </c>
      <c r="AP57">
        <v>110809.45999999996</v>
      </c>
      <c r="AQ57">
        <v>3819.13</v>
      </c>
      <c r="AR57">
        <v>0</v>
      </c>
      <c r="AS57">
        <v>0</v>
      </c>
      <c r="AT57">
        <v>0</v>
      </c>
      <c r="AU57">
        <v>95</v>
      </c>
      <c r="AV57">
        <v>0</v>
      </c>
      <c r="AW57">
        <v>0</v>
      </c>
      <c r="AX57">
        <v>0</v>
      </c>
      <c r="AY57">
        <v>38662.319999999971</v>
      </c>
      <c r="AZ57">
        <v>7623</v>
      </c>
      <c r="BA57">
        <v>16706.7</v>
      </c>
      <c r="BB57">
        <v>85582.53</v>
      </c>
      <c r="BC57" s="3">
        <v>1824</v>
      </c>
      <c r="BD57" s="3">
        <v>12969.960000000001</v>
      </c>
      <c r="BE57" s="3">
        <v>38448.549999999981</v>
      </c>
      <c r="BF57" s="3">
        <v>0</v>
      </c>
      <c r="BG57" s="3">
        <v>0</v>
      </c>
      <c r="BH57" s="3">
        <v>0</v>
      </c>
      <c r="BI57" s="3">
        <v>4831.3100000000013</v>
      </c>
      <c r="BJ57" s="3">
        <v>0</v>
      </c>
      <c r="BK57" s="3">
        <v>6790</v>
      </c>
      <c r="BL57" s="3">
        <v>0</v>
      </c>
      <c r="BM57" s="3">
        <v>0</v>
      </c>
      <c r="BN57" s="3">
        <v>1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10717.4</v>
      </c>
      <c r="BV57" s="3">
        <v>0</v>
      </c>
      <c r="BW57" s="3">
        <v>0</v>
      </c>
      <c r="BX57" s="3">
        <v>295655.99</v>
      </c>
      <c r="BY57" s="3">
        <v>5989.9</v>
      </c>
      <c r="BZ57" s="3">
        <v>0</v>
      </c>
      <c r="CA57" s="3">
        <v>-67216.97</v>
      </c>
      <c r="CB57" s="3">
        <v>0</v>
      </c>
      <c r="CC57" s="3">
        <v>0</v>
      </c>
      <c r="CD57" s="3">
        <v>0</v>
      </c>
    </row>
    <row r="58" spans="1:83" ht="15.05" x14ac:dyDescent="0.3">
      <c r="A58" s="25">
        <v>2105</v>
      </c>
      <c r="B58" s="42" t="str">
        <f>_xlfn.XLOOKUP(A58,'Schools lookup'!A:A,'Schools lookup'!B:B)</f>
        <v>CIP2105</v>
      </c>
      <c r="C58" s="42" t="str">
        <f>_xlfn.XLOOKUP(A58,'Schools lookup'!A:A,'Schools lookup'!C:C)</f>
        <v>Etwall Primary School</v>
      </c>
      <c r="D58" s="3">
        <v>-35844.28</v>
      </c>
      <c r="E58" s="3">
        <v>0</v>
      </c>
      <c r="F58" s="3">
        <v>3620.48</v>
      </c>
      <c r="G58" s="3">
        <v>1596688.38</v>
      </c>
      <c r="H58" s="3">
        <v>0</v>
      </c>
      <c r="I58" s="3">
        <v>52541.78</v>
      </c>
      <c r="J58" s="3">
        <v>0</v>
      </c>
      <c r="K58" s="3">
        <v>68675</v>
      </c>
      <c r="L58" s="3">
        <v>107069.66</v>
      </c>
      <c r="M58" s="3">
        <v>0</v>
      </c>
      <c r="N58" s="3">
        <v>15800.5</v>
      </c>
      <c r="O58" s="3">
        <v>45549.65</v>
      </c>
      <c r="P58" s="3">
        <v>29059.53</v>
      </c>
      <c r="Q58" s="3">
        <v>2119.9299999999998</v>
      </c>
      <c r="R58" s="3">
        <v>494.87</v>
      </c>
      <c r="S58" s="3">
        <v>27227.069999999989</v>
      </c>
      <c r="T58" s="3">
        <v>0</v>
      </c>
      <c r="U58" s="3">
        <v>0</v>
      </c>
      <c r="V58" s="3">
        <v>0</v>
      </c>
      <c r="W58" s="3">
        <v>85.5</v>
      </c>
      <c r="X58" s="3">
        <v>1009973.1800000003</v>
      </c>
      <c r="Y58" s="3">
        <v>20352.530000000002</v>
      </c>
      <c r="Z58" s="3">
        <v>266428.37999999983</v>
      </c>
      <c r="AA58" s="3">
        <v>60689.30999999999</v>
      </c>
      <c r="AB58">
        <v>62375.37</v>
      </c>
      <c r="AC58">
        <v>887.54</v>
      </c>
      <c r="AD58">
        <v>57654.99</v>
      </c>
      <c r="AE58">
        <v>37588.720000000001</v>
      </c>
      <c r="AF58">
        <v>6912.67</v>
      </c>
      <c r="AG58">
        <v>17885.96</v>
      </c>
      <c r="AH58">
        <v>4653.3600000000006</v>
      </c>
      <c r="AI58">
        <v>24550.360000000004</v>
      </c>
      <c r="AJ58">
        <v>4220.7</v>
      </c>
      <c r="AK58">
        <v>4006.0699999999997</v>
      </c>
      <c r="AL58">
        <v>8283.33</v>
      </c>
      <c r="AM58">
        <v>26189.68</v>
      </c>
      <c r="AN58">
        <v>28582.5</v>
      </c>
      <c r="AO58">
        <v>28897.920000000002</v>
      </c>
      <c r="AP58">
        <v>82362.820000000007</v>
      </c>
      <c r="AQ58">
        <v>-10.44</v>
      </c>
      <c r="AR58">
        <v>0</v>
      </c>
      <c r="AS58">
        <v>12063.299999999997</v>
      </c>
      <c r="AT58" s="20">
        <v>0</v>
      </c>
      <c r="AU58">
        <v>1983.3300000000002</v>
      </c>
      <c r="AV58">
        <v>50</v>
      </c>
      <c r="AW58">
        <v>6455</v>
      </c>
      <c r="AX58">
        <v>0</v>
      </c>
      <c r="AY58">
        <v>15644.39</v>
      </c>
      <c r="AZ58">
        <v>10428</v>
      </c>
      <c r="BA58">
        <v>603.59</v>
      </c>
      <c r="BB58">
        <v>107188.09000000004</v>
      </c>
      <c r="BC58" s="3">
        <v>7858.45</v>
      </c>
      <c r="BD58" s="3">
        <v>8672.73</v>
      </c>
      <c r="BE58" s="3">
        <v>26168.440000000002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7532.5</v>
      </c>
      <c r="BL58" s="3">
        <v>0</v>
      </c>
      <c r="BM58" s="3">
        <v>0</v>
      </c>
      <c r="BN58" s="3">
        <v>1</v>
      </c>
      <c r="BO58" s="3">
        <v>0</v>
      </c>
      <c r="BP58" s="3">
        <v>109</v>
      </c>
      <c r="BQ58" s="3">
        <v>3369.1699999999992</v>
      </c>
      <c r="BR58" s="3">
        <v>0</v>
      </c>
      <c r="BS58" s="3">
        <v>0</v>
      </c>
      <c r="BT58" s="3">
        <v>205.5</v>
      </c>
      <c r="BU58" s="3">
        <v>12961.3</v>
      </c>
      <c r="BV58" s="3">
        <v>0</v>
      </c>
      <c r="BW58" s="3">
        <v>0</v>
      </c>
      <c r="BX58" s="3">
        <v>-40218.18</v>
      </c>
      <c r="BY58" s="3">
        <v>0</v>
      </c>
      <c r="BZ58" s="3">
        <v>-5491.99</v>
      </c>
      <c r="CA58" s="3">
        <v>85.5</v>
      </c>
      <c r="CB58" s="3">
        <v>0</v>
      </c>
      <c r="CC58" s="3">
        <v>-62683.159999999996</v>
      </c>
      <c r="CD58" s="3">
        <v>0</v>
      </c>
    </row>
    <row r="59" spans="1:83" ht="15.05" x14ac:dyDescent="0.3">
      <c r="A59" s="25">
        <v>2106</v>
      </c>
      <c r="B59" s="42" t="str">
        <f>_xlfn.XLOOKUP(A59,'Schools lookup'!A:A,'Schools lookup'!B:B)</f>
        <v>CIP2106</v>
      </c>
      <c r="C59" s="42" t="str">
        <f>_xlfn.XLOOKUP(A59,'Schools lookup'!A:A,'Schools lookup'!C:C)</f>
        <v>Grindleford Primary School</v>
      </c>
      <c r="D59" s="3">
        <v>215099.82</v>
      </c>
      <c r="E59" s="3">
        <v>22595.14</v>
      </c>
      <c r="F59" s="3">
        <v>18998</v>
      </c>
      <c r="G59" s="3">
        <v>490074.02</v>
      </c>
      <c r="H59" s="3">
        <v>0</v>
      </c>
      <c r="I59" s="3">
        <v>41997.170000000006</v>
      </c>
      <c r="J59" s="3">
        <v>0</v>
      </c>
      <c r="K59" s="3">
        <v>9090</v>
      </c>
      <c r="L59" s="3">
        <v>31614.2</v>
      </c>
      <c r="M59" s="3">
        <v>0</v>
      </c>
      <c r="N59" s="3">
        <v>0</v>
      </c>
      <c r="O59" s="3">
        <v>16884.579999999998</v>
      </c>
      <c r="P59" s="3">
        <v>12845.240000000002</v>
      </c>
      <c r="Q59" s="3">
        <v>4689.32</v>
      </c>
      <c r="R59" s="3">
        <v>91.14</v>
      </c>
      <c r="S59" s="3">
        <v>1183.2</v>
      </c>
      <c r="T59" s="3">
        <v>0</v>
      </c>
      <c r="U59" s="3">
        <v>0</v>
      </c>
      <c r="V59" s="3">
        <v>0</v>
      </c>
      <c r="W59" s="3">
        <v>9500</v>
      </c>
      <c r="X59" s="3">
        <v>210085.35000000003</v>
      </c>
      <c r="Y59" s="3">
        <v>10105.69</v>
      </c>
      <c r="Z59" s="3">
        <v>118798.88999999994</v>
      </c>
      <c r="AA59" s="3">
        <v>11049.540000000006</v>
      </c>
      <c r="AB59">
        <v>41731.549999999981</v>
      </c>
      <c r="AC59">
        <v>0</v>
      </c>
      <c r="AD59">
        <v>0</v>
      </c>
      <c r="AE59">
        <v>66270.940000000017</v>
      </c>
      <c r="AF59">
        <v>369.5</v>
      </c>
      <c r="AG59">
        <v>5154.62</v>
      </c>
      <c r="AH59">
        <v>1011.5699999999999</v>
      </c>
      <c r="AI59">
        <v>6668.07</v>
      </c>
      <c r="AJ59">
        <v>210</v>
      </c>
      <c r="AK59">
        <v>769.71</v>
      </c>
      <c r="AL59">
        <v>1050.42</v>
      </c>
      <c r="AM59">
        <v>3288.41</v>
      </c>
      <c r="AN59">
        <v>5239.5</v>
      </c>
      <c r="AO59">
        <v>2280.9299999999998</v>
      </c>
      <c r="AP59">
        <v>9720.0300000000007</v>
      </c>
      <c r="AQ59">
        <v>2089.4</v>
      </c>
      <c r="AR59">
        <v>0</v>
      </c>
      <c r="AS59">
        <v>2808.65</v>
      </c>
      <c r="AT59">
        <v>0</v>
      </c>
      <c r="AU59">
        <v>-1941.12</v>
      </c>
      <c r="AV59">
        <v>0</v>
      </c>
      <c r="AW59">
        <v>0</v>
      </c>
      <c r="AX59">
        <v>0</v>
      </c>
      <c r="AY59">
        <v>1104.1499999999999</v>
      </c>
      <c r="AZ59">
        <v>1599.39</v>
      </c>
      <c r="BA59">
        <v>60602.370000000017</v>
      </c>
      <c r="BB59">
        <v>26526.7</v>
      </c>
      <c r="BC59" s="3">
        <v>0</v>
      </c>
      <c r="BD59" s="3">
        <v>13856.32</v>
      </c>
      <c r="BE59" s="3">
        <v>14533.419999999993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4596.25</v>
      </c>
      <c r="BL59" s="3">
        <v>0</v>
      </c>
      <c r="BM59" s="3">
        <v>0</v>
      </c>
      <c r="BN59" s="3">
        <v>1</v>
      </c>
      <c r="BO59" s="3">
        <v>0</v>
      </c>
      <c r="BP59" s="3">
        <v>5285.44</v>
      </c>
      <c r="BQ59" s="3">
        <v>0</v>
      </c>
      <c r="BR59" s="3">
        <v>0</v>
      </c>
      <c r="BS59" s="3">
        <v>0</v>
      </c>
      <c r="BT59" s="3">
        <v>0</v>
      </c>
      <c r="BU59" s="3">
        <v>1941.12</v>
      </c>
      <c r="BV59" s="3">
        <v>0</v>
      </c>
      <c r="BW59" s="3">
        <v>0</v>
      </c>
      <c r="BX59" s="3">
        <v>208584.69</v>
      </c>
      <c r="BY59" s="3">
        <v>16367.69</v>
      </c>
      <c r="BZ59" s="3">
        <v>0</v>
      </c>
      <c r="CA59" s="3">
        <v>32095.14</v>
      </c>
      <c r="CB59" s="3">
        <v>0</v>
      </c>
      <c r="CC59" s="3">
        <v>0</v>
      </c>
      <c r="CD59" s="3">
        <v>0</v>
      </c>
    </row>
    <row r="60" spans="1:83" ht="15.05" x14ac:dyDescent="0.3">
      <c r="A60" s="25">
        <v>2107</v>
      </c>
      <c r="B60" s="42" t="str">
        <f>_xlfn.XLOOKUP(A60,'Schools lookup'!A:A,'Schools lookup'!B:B)</f>
        <v>CIP2107</v>
      </c>
      <c r="C60" s="42" t="str">
        <f>_xlfn.XLOOKUP(A60,'Schools lookup'!A:A,'Schools lookup'!C:C)</f>
        <v>Findern Primary School</v>
      </c>
      <c r="D60" s="3">
        <v>80664.89</v>
      </c>
      <c r="E60" s="3">
        <v>2008</v>
      </c>
      <c r="F60" s="3">
        <v>-3774.67</v>
      </c>
      <c r="G60" s="3">
        <v>1171971.33</v>
      </c>
      <c r="H60" s="3">
        <v>0</v>
      </c>
      <c r="I60" s="3">
        <v>54509.68</v>
      </c>
      <c r="J60" s="3">
        <v>0</v>
      </c>
      <c r="K60" s="3">
        <v>32890</v>
      </c>
      <c r="L60" s="3">
        <v>92730.93</v>
      </c>
      <c r="M60" s="3">
        <v>3081.5</v>
      </c>
      <c r="N60" s="3">
        <v>16142.5</v>
      </c>
      <c r="O60" s="3">
        <v>24428.720000000001</v>
      </c>
      <c r="P60" s="3">
        <v>42861.350000000006</v>
      </c>
      <c r="Q60" s="3">
        <v>318.36</v>
      </c>
      <c r="R60" s="3">
        <v>42.89</v>
      </c>
      <c r="S60" s="3">
        <v>0</v>
      </c>
      <c r="T60" s="3">
        <v>0</v>
      </c>
      <c r="U60" s="3">
        <v>0</v>
      </c>
      <c r="V60" s="3">
        <v>0</v>
      </c>
      <c r="W60" s="3">
        <v>281</v>
      </c>
      <c r="X60" s="3">
        <v>647748.04</v>
      </c>
      <c r="Y60" s="3">
        <v>0</v>
      </c>
      <c r="Z60" s="3">
        <v>339268.02999999991</v>
      </c>
      <c r="AA60" s="3">
        <v>45054.97</v>
      </c>
      <c r="AB60">
        <v>62052.539999999979</v>
      </c>
      <c r="AC60">
        <v>0</v>
      </c>
      <c r="AD60">
        <v>39263.350000000006</v>
      </c>
      <c r="AE60">
        <v>5880.5099999999993</v>
      </c>
      <c r="AF60">
        <v>6651.72</v>
      </c>
      <c r="AG60">
        <v>12717.9</v>
      </c>
      <c r="AH60">
        <v>3211.7200000000003</v>
      </c>
      <c r="AI60">
        <v>13118.170000000002</v>
      </c>
      <c r="AJ60">
        <v>1360.88</v>
      </c>
      <c r="AK60">
        <v>3200.41</v>
      </c>
      <c r="AL60">
        <v>1331.1599999999999</v>
      </c>
      <c r="AM60">
        <v>23912.28</v>
      </c>
      <c r="AN60">
        <v>17465</v>
      </c>
      <c r="AO60">
        <v>5566.6299999999992</v>
      </c>
      <c r="AP60">
        <v>32900.750000000015</v>
      </c>
      <c r="AQ60">
        <v>4784.93</v>
      </c>
      <c r="AR60">
        <v>0</v>
      </c>
      <c r="AS60">
        <v>9581.94</v>
      </c>
      <c r="AT60">
        <v>0</v>
      </c>
      <c r="AU60">
        <v>4820</v>
      </c>
      <c r="AV60">
        <v>0</v>
      </c>
      <c r="AW60">
        <v>8052.7800000000007</v>
      </c>
      <c r="AX60">
        <v>0</v>
      </c>
      <c r="AY60">
        <v>2800.4900000000002</v>
      </c>
      <c r="AZ60">
        <v>6798</v>
      </c>
      <c r="BA60">
        <v>7710.84</v>
      </c>
      <c r="BB60">
        <v>78095.320000000007</v>
      </c>
      <c r="BC60" s="3">
        <v>1848.6999999999998</v>
      </c>
      <c r="BD60" s="3">
        <v>8880.4500000000007</v>
      </c>
      <c r="BE60" s="3">
        <v>20172.830000000002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6362.5</v>
      </c>
      <c r="BL60" s="3">
        <v>0</v>
      </c>
      <c r="BM60" s="3">
        <v>0</v>
      </c>
      <c r="BN60" s="3">
        <v>1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105391.81</v>
      </c>
      <c r="BY60" s="3">
        <v>2587.83</v>
      </c>
      <c r="BZ60" s="3">
        <v>0</v>
      </c>
      <c r="CA60" s="3">
        <v>2289</v>
      </c>
      <c r="CB60" s="3">
        <v>0</v>
      </c>
      <c r="CC60" s="3">
        <v>22595.14</v>
      </c>
      <c r="CD60" s="3">
        <v>0</v>
      </c>
    </row>
    <row r="61" spans="1:83" ht="15.05" x14ac:dyDescent="0.3">
      <c r="A61" s="25">
        <v>2109</v>
      </c>
      <c r="B61" s="42" t="str">
        <f>_xlfn.XLOOKUP(A61,'Schools lookup'!A:A,'Schools lookup'!B:B)</f>
        <v>CIP2109</v>
      </c>
      <c r="C61" s="42" t="str">
        <f>_xlfn.XLOOKUP(A61,'Schools lookup'!A:A,'Schools lookup'!C:C)</f>
        <v>Padfield Community Primary School</v>
      </c>
      <c r="D61" s="3">
        <v>186725.87000000002</v>
      </c>
      <c r="E61" s="3">
        <v>-2050.6100000000019</v>
      </c>
      <c r="F61" s="3">
        <v>16866.88</v>
      </c>
      <c r="G61" s="3">
        <v>684002.73</v>
      </c>
      <c r="H61" s="3">
        <v>0</v>
      </c>
      <c r="I61" s="3">
        <v>18689.549999999996</v>
      </c>
      <c r="J61" s="3">
        <v>0</v>
      </c>
      <c r="K61" s="3">
        <v>31790</v>
      </c>
      <c r="L61" s="3">
        <v>51780</v>
      </c>
      <c r="M61" s="3">
        <v>0</v>
      </c>
      <c r="N61" s="3">
        <v>0</v>
      </c>
      <c r="O61" s="3">
        <v>10758.86</v>
      </c>
      <c r="P61" s="3">
        <v>7791.47</v>
      </c>
      <c r="Q61" s="3">
        <v>33096.870000000003</v>
      </c>
      <c r="R61" s="3">
        <v>805.06999999999994</v>
      </c>
      <c r="S61" s="3">
        <v>1271</v>
      </c>
      <c r="T61" s="3">
        <v>0</v>
      </c>
      <c r="U61" s="3">
        <v>0</v>
      </c>
      <c r="V61" s="3">
        <v>0</v>
      </c>
      <c r="W61" s="3">
        <v>20525.95</v>
      </c>
      <c r="X61" s="3">
        <v>413277.47000000003</v>
      </c>
      <c r="Y61" s="3">
        <v>4642.34</v>
      </c>
      <c r="Z61" s="3">
        <v>159031.25000000003</v>
      </c>
      <c r="AA61" s="3">
        <v>12855.700000000004</v>
      </c>
      <c r="AB61">
        <v>41269.750000000015</v>
      </c>
      <c r="AC61">
        <v>466.32</v>
      </c>
      <c r="AD61">
        <v>19848.73</v>
      </c>
      <c r="AE61">
        <v>3042.6600000000003</v>
      </c>
      <c r="AF61">
        <v>4827.47</v>
      </c>
      <c r="AG61">
        <v>8421.65</v>
      </c>
      <c r="AH61">
        <v>1741.74</v>
      </c>
      <c r="AI61">
        <v>18921.270000000004</v>
      </c>
      <c r="AJ61">
        <v>0</v>
      </c>
      <c r="AK61">
        <v>1924.94</v>
      </c>
      <c r="AL61">
        <v>2003.01</v>
      </c>
      <c r="AM61">
        <v>7919.7499999999991</v>
      </c>
      <c r="AN61">
        <v>8108.75</v>
      </c>
      <c r="AO61">
        <v>7964.79</v>
      </c>
      <c r="AP61">
        <v>12124.239999999994</v>
      </c>
      <c r="AQ61">
        <v>3257.91</v>
      </c>
      <c r="AR61">
        <v>0</v>
      </c>
      <c r="AS61">
        <v>5195.4399999999996</v>
      </c>
      <c r="AT61">
        <v>0</v>
      </c>
      <c r="AU61">
        <v>2998.860000000001</v>
      </c>
      <c r="AV61">
        <v>1750.0600000000002</v>
      </c>
      <c r="AW61">
        <v>250.2</v>
      </c>
      <c r="AX61">
        <v>0</v>
      </c>
      <c r="AY61">
        <v>4488.3500000000004</v>
      </c>
      <c r="AZ61">
        <v>3531</v>
      </c>
      <c r="BA61">
        <v>63996.6</v>
      </c>
      <c r="BB61">
        <v>37343.19000000001</v>
      </c>
      <c r="BC61" s="3">
        <v>273</v>
      </c>
      <c r="BD61" s="3">
        <v>14334.63</v>
      </c>
      <c r="BE61" s="3">
        <v>17169.97</v>
      </c>
      <c r="BF61" s="3">
        <v>0</v>
      </c>
      <c r="BG61" s="3">
        <v>0</v>
      </c>
      <c r="BH61" s="3">
        <v>0</v>
      </c>
      <c r="BI61" s="3">
        <v>29225.680000000008</v>
      </c>
      <c r="BJ61" s="3">
        <v>417.34</v>
      </c>
      <c r="BK61" s="3">
        <v>5305</v>
      </c>
      <c r="BL61" s="3">
        <v>0</v>
      </c>
      <c r="BM61" s="3">
        <v>0</v>
      </c>
      <c r="BN61" s="3">
        <v>1</v>
      </c>
      <c r="BO61" s="3">
        <v>0</v>
      </c>
      <c r="BP61" s="3">
        <v>0</v>
      </c>
      <c r="BQ61" s="3">
        <v>1706.37</v>
      </c>
      <c r="BR61" s="3">
        <v>0</v>
      </c>
      <c r="BS61" s="3">
        <v>0</v>
      </c>
      <c r="BT61" s="3">
        <v>0</v>
      </c>
      <c r="BU61" s="3">
        <v>7247</v>
      </c>
      <c r="BV61" s="3">
        <v>0</v>
      </c>
      <c r="BW61" s="3">
        <v>0</v>
      </c>
      <c r="BX61" s="3">
        <v>143730.38</v>
      </c>
      <c r="BY61" s="3">
        <v>13218.51</v>
      </c>
      <c r="BZ61" s="3">
        <v>0</v>
      </c>
      <c r="CA61" s="3">
        <v>-11167.680000000008</v>
      </c>
      <c r="CB61" s="3">
        <v>0</v>
      </c>
      <c r="CC61" s="3">
        <v>2008</v>
      </c>
      <c r="CD61" s="3">
        <v>0</v>
      </c>
    </row>
    <row r="62" spans="1:83" ht="15.05" x14ac:dyDescent="0.3">
      <c r="A62" s="25">
        <v>2113</v>
      </c>
      <c r="B62" s="42" t="str">
        <f>_xlfn.XLOOKUP(A62,'Schools lookup'!A:A,'Schools lookup'!B:B)</f>
        <v>CIP2113</v>
      </c>
      <c r="C62" s="42" t="str">
        <f>_xlfn.XLOOKUP(A62,'Schools lookup'!A:A,'Schools lookup'!C:C)</f>
        <v>Grassmoor Primary School</v>
      </c>
      <c r="D62" s="3">
        <v>-52563.280000000006</v>
      </c>
      <c r="E62" s="3">
        <v>46515.630000000005</v>
      </c>
      <c r="F62" s="3">
        <v>5971.01</v>
      </c>
      <c r="G62" s="3">
        <v>1412684.54</v>
      </c>
      <c r="H62" s="3">
        <v>0</v>
      </c>
      <c r="I62" s="3">
        <v>113661.09</v>
      </c>
      <c r="J62" s="3">
        <v>0</v>
      </c>
      <c r="K62" s="3">
        <v>163400</v>
      </c>
      <c r="L62" s="3">
        <v>78787.260000000009</v>
      </c>
      <c r="M62" s="3">
        <v>0</v>
      </c>
      <c r="N62" s="3">
        <v>0</v>
      </c>
      <c r="O62" s="3">
        <v>11734.189999999993</v>
      </c>
      <c r="P62" s="3">
        <v>14230.54</v>
      </c>
      <c r="Q62" s="3">
        <v>13620.84</v>
      </c>
      <c r="R62" s="3">
        <v>8018.37</v>
      </c>
      <c r="S62" s="3">
        <v>13216.5</v>
      </c>
      <c r="T62" s="3">
        <v>0</v>
      </c>
      <c r="U62" s="3">
        <v>0</v>
      </c>
      <c r="V62" s="3">
        <v>0</v>
      </c>
      <c r="W62" s="3">
        <v>5486.8</v>
      </c>
      <c r="X62" s="3">
        <v>758489.59999999986</v>
      </c>
      <c r="Y62" s="3">
        <v>1898.22</v>
      </c>
      <c r="Z62" s="3">
        <v>449512.18000000017</v>
      </c>
      <c r="AA62" s="3">
        <v>55780.65</v>
      </c>
      <c r="AB62">
        <v>164802.99000000005</v>
      </c>
      <c r="AC62">
        <v>0</v>
      </c>
      <c r="AD62">
        <v>51095.700000000004</v>
      </c>
      <c r="AE62">
        <v>7378.7</v>
      </c>
      <c r="AF62">
        <v>4740.42</v>
      </c>
      <c r="AG62">
        <v>17328.099999999999</v>
      </c>
      <c r="AH62">
        <v>4135.88</v>
      </c>
      <c r="AI62">
        <v>7691.83</v>
      </c>
      <c r="AJ62">
        <v>3662.4700000000007</v>
      </c>
      <c r="AK62">
        <v>8693.08</v>
      </c>
      <c r="AL62">
        <v>7818.2499999999991</v>
      </c>
      <c r="AM62">
        <v>44699.680000000008</v>
      </c>
      <c r="AN62">
        <v>20958</v>
      </c>
      <c r="AO62">
        <v>6219.88</v>
      </c>
      <c r="AP62">
        <v>77898.559999999998</v>
      </c>
      <c r="AQ62">
        <v>473</v>
      </c>
      <c r="AR62">
        <v>0</v>
      </c>
      <c r="AS62">
        <v>12728.439999999993</v>
      </c>
      <c r="AT62">
        <v>0</v>
      </c>
      <c r="AU62">
        <v>2099.64</v>
      </c>
      <c r="AV62">
        <v>0</v>
      </c>
      <c r="AW62">
        <v>7567.1</v>
      </c>
      <c r="AX62">
        <v>0</v>
      </c>
      <c r="AY62">
        <v>25818.460000000003</v>
      </c>
      <c r="AZ62">
        <v>7021.5</v>
      </c>
      <c r="BA62">
        <v>809.08999999999992</v>
      </c>
      <c r="BB62">
        <v>72728.38</v>
      </c>
      <c r="BC62" s="3">
        <v>8240.9</v>
      </c>
      <c r="BD62" s="3">
        <v>40430.209999999992</v>
      </c>
      <c r="BE62" s="3">
        <v>22809.77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6632.5</v>
      </c>
      <c r="BL62" s="3">
        <v>0</v>
      </c>
      <c r="BM62" s="3">
        <v>0</v>
      </c>
      <c r="BN62" s="3">
        <v>1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4290.63</v>
      </c>
      <c r="BV62" s="3">
        <v>0</v>
      </c>
      <c r="BW62" s="3">
        <v>0</v>
      </c>
      <c r="BX62" s="3">
        <v>-116740.63</v>
      </c>
      <c r="BY62" s="3">
        <v>8312.8799999999992</v>
      </c>
      <c r="BZ62" s="3">
        <v>0</v>
      </c>
      <c r="CA62" s="3">
        <v>52002.430000000008</v>
      </c>
      <c r="CB62" s="3">
        <v>0</v>
      </c>
      <c r="CC62" s="3">
        <v>-2050.6100000000019</v>
      </c>
      <c r="CD62" s="3">
        <v>0</v>
      </c>
    </row>
    <row r="63" spans="1:83" ht="15.05" x14ac:dyDescent="0.3">
      <c r="A63" s="25">
        <v>2115</v>
      </c>
      <c r="B63" s="42" t="str">
        <f>_xlfn.XLOOKUP(A63,'Schools lookup'!A:A,'Schools lookup'!B:B)</f>
        <v>CIP2115</v>
      </c>
      <c r="C63" s="42" t="str">
        <f>_xlfn.XLOOKUP(A63,'Schools lookup'!A:A,'Schools lookup'!C:C)</f>
        <v>Hayfield Primary School</v>
      </c>
      <c r="D63" s="3">
        <v>109231.22</v>
      </c>
      <c r="E63" s="3">
        <v>0</v>
      </c>
      <c r="F63" s="3">
        <v>8868.64</v>
      </c>
      <c r="G63" s="3">
        <v>956243.86</v>
      </c>
      <c r="H63" s="3">
        <v>0</v>
      </c>
      <c r="I63" s="3">
        <v>46631.820000000007</v>
      </c>
      <c r="J63" s="3">
        <v>0</v>
      </c>
      <c r="K63" s="3">
        <v>49145</v>
      </c>
      <c r="L63" s="3">
        <v>77067</v>
      </c>
      <c r="M63" s="3">
        <v>0</v>
      </c>
      <c r="N63" s="3">
        <v>876</v>
      </c>
      <c r="O63" s="3">
        <v>41962.38</v>
      </c>
      <c r="P63" s="3">
        <v>24124.130000000005</v>
      </c>
      <c r="Q63" s="3">
        <v>270.17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597598.62</v>
      </c>
      <c r="Y63" s="3">
        <v>7397.2699999999995</v>
      </c>
      <c r="Z63" s="3">
        <v>224775.75999999995</v>
      </c>
      <c r="AA63" s="3">
        <v>31819.480000000018</v>
      </c>
      <c r="AB63">
        <v>43623.75</v>
      </c>
      <c r="AC63">
        <v>0</v>
      </c>
      <c r="AD63">
        <v>36687.089999999989</v>
      </c>
      <c r="AE63">
        <v>4891.72</v>
      </c>
      <c r="AF63">
        <v>1071.5</v>
      </c>
      <c r="AG63">
        <v>10517.09</v>
      </c>
      <c r="AH63">
        <v>1434.51</v>
      </c>
      <c r="AI63">
        <v>16232.83</v>
      </c>
      <c r="AJ63">
        <v>4350</v>
      </c>
      <c r="AK63">
        <v>1466.0299999999997</v>
      </c>
      <c r="AL63">
        <v>7435.71</v>
      </c>
      <c r="AM63">
        <v>42010</v>
      </c>
      <c r="AN63">
        <v>22455</v>
      </c>
      <c r="AO63">
        <v>3858.81</v>
      </c>
      <c r="AP63">
        <v>53423.03</v>
      </c>
      <c r="AQ63">
        <v>1681.45</v>
      </c>
      <c r="AR63">
        <v>0</v>
      </c>
      <c r="AS63">
        <v>10298.139999999998</v>
      </c>
      <c r="AT63">
        <v>0</v>
      </c>
      <c r="AU63">
        <v>763</v>
      </c>
      <c r="AV63">
        <v>7.95</v>
      </c>
      <c r="AW63">
        <v>0</v>
      </c>
      <c r="AX63">
        <v>0</v>
      </c>
      <c r="AY63">
        <v>2288.89</v>
      </c>
      <c r="AZ63">
        <v>5940</v>
      </c>
      <c r="BA63">
        <v>14164.460000000001</v>
      </c>
      <c r="BB63">
        <v>81066.639999999985</v>
      </c>
      <c r="BC63" s="3">
        <v>0</v>
      </c>
      <c r="BD63" s="3">
        <v>7498.8</v>
      </c>
      <c r="BE63" s="3">
        <v>21510.46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6126.25</v>
      </c>
      <c r="BL63" s="3">
        <v>0</v>
      </c>
      <c r="BM63" s="3">
        <v>0</v>
      </c>
      <c r="BN63" s="3">
        <v>1</v>
      </c>
      <c r="BO63" s="3">
        <v>0</v>
      </c>
      <c r="BP63" s="3">
        <v>24015</v>
      </c>
      <c r="BQ63" s="3">
        <v>1915.97</v>
      </c>
      <c r="BR63" s="3">
        <v>0</v>
      </c>
      <c r="BS63" s="3">
        <v>0</v>
      </c>
      <c r="BT63" s="3">
        <v>0</v>
      </c>
      <c r="BU63" s="3">
        <v>390.83</v>
      </c>
      <c r="BV63" s="3">
        <v>0</v>
      </c>
      <c r="BW63" s="3">
        <v>0</v>
      </c>
      <c r="BX63" s="3">
        <v>49283.59</v>
      </c>
      <c r="BY63" s="3">
        <v>0</v>
      </c>
      <c r="BZ63" s="3">
        <v>-11326.91</v>
      </c>
      <c r="CA63" s="3">
        <v>0</v>
      </c>
      <c r="CB63" s="3">
        <v>0</v>
      </c>
      <c r="CC63" s="3">
        <v>46515.630000000005</v>
      </c>
      <c r="CD63" s="3">
        <v>0</v>
      </c>
    </row>
    <row r="64" spans="1:83" ht="15.05" x14ac:dyDescent="0.3">
      <c r="A64" s="25">
        <v>2124</v>
      </c>
      <c r="B64" s="42" t="str">
        <f>_xlfn.XLOOKUP(A64,'Schools lookup'!A:A,'Schools lookup'!B:B)</f>
        <v>CIP2124</v>
      </c>
      <c r="C64" s="42" t="str">
        <f>_xlfn.XLOOKUP(A64,'Schools lookup'!A:A,'Schools lookup'!C:C)</f>
        <v>Marlpool Junior School</v>
      </c>
      <c r="D64" s="3">
        <v>28183.18</v>
      </c>
      <c r="E64" s="3">
        <v>0</v>
      </c>
      <c r="F64" s="3">
        <v>34202.89</v>
      </c>
      <c r="G64" s="3">
        <v>684930.22</v>
      </c>
      <c r="H64" s="3">
        <v>0</v>
      </c>
      <c r="I64" s="3">
        <v>54781.939999999988</v>
      </c>
      <c r="J64" s="3">
        <v>0</v>
      </c>
      <c r="K64" s="3">
        <v>76800</v>
      </c>
      <c r="L64" s="3">
        <v>36623</v>
      </c>
      <c r="M64" s="3">
        <v>0</v>
      </c>
      <c r="N64" s="3">
        <v>0</v>
      </c>
      <c r="O64" s="3">
        <v>8364.1299999999992</v>
      </c>
      <c r="P64" s="3">
        <v>14504.93</v>
      </c>
      <c r="Q64" s="3">
        <v>38928.050000000003</v>
      </c>
      <c r="R64" s="3">
        <v>5486.19</v>
      </c>
      <c r="S64" s="3">
        <v>1596</v>
      </c>
      <c r="T64" s="3">
        <v>0</v>
      </c>
      <c r="U64" s="3">
        <v>0</v>
      </c>
      <c r="V64" s="3">
        <v>0</v>
      </c>
      <c r="W64" s="3">
        <v>0</v>
      </c>
      <c r="X64" s="3">
        <v>388916.78000000014</v>
      </c>
      <c r="Y64" s="3">
        <v>37898.03</v>
      </c>
      <c r="Z64" s="3">
        <v>109545.57000000004</v>
      </c>
      <c r="AA64" s="3">
        <v>40796.14999999998</v>
      </c>
      <c r="AB64">
        <v>47668.139999999992</v>
      </c>
      <c r="AC64">
        <v>603.94999999999993</v>
      </c>
      <c r="AD64">
        <v>28268.819999999982</v>
      </c>
      <c r="AE64">
        <v>2940.380000000001</v>
      </c>
      <c r="AF64">
        <v>2192.94</v>
      </c>
      <c r="AG64">
        <v>8576.65</v>
      </c>
      <c r="AH64">
        <v>4116.1000000000004</v>
      </c>
      <c r="AI64">
        <v>7564.5300000000007</v>
      </c>
      <c r="AJ64">
        <v>2189.1099999999997</v>
      </c>
      <c r="AK64">
        <v>2970.06</v>
      </c>
      <c r="AL64">
        <v>10308.130000000001</v>
      </c>
      <c r="AM64">
        <v>19721.090000000004</v>
      </c>
      <c r="AN64">
        <v>13972</v>
      </c>
      <c r="AO64">
        <v>8887.82</v>
      </c>
      <c r="AP64">
        <v>21767.219999999998</v>
      </c>
      <c r="AQ64">
        <v>2536.5</v>
      </c>
      <c r="AR64">
        <v>0</v>
      </c>
      <c r="AS64">
        <v>295</v>
      </c>
      <c r="AT64">
        <v>0</v>
      </c>
      <c r="AU64">
        <v>0</v>
      </c>
      <c r="AV64">
        <v>9332.2100000000009</v>
      </c>
      <c r="AW64">
        <v>0</v>
      </c>
      <c r="AX64">
        <v>0</v>
      </c>
      <c r="AY64">
        <v>11913.729999999996</v>
      </c>
      <c r="AZ64">
        <v>3366</v>
      </c>
      <c r="BA64">
        <v>3158.9700000000003</v>
      </c>
      <c r="BB64">
        <v>40279.499999999993</v>
      </c>
      <c r="BC64" s="3">
        <v>14169.679999999991</v>
      </c>
      <c r="BD64" s="3">
        <v>79426.349999999977</v>
      </c>
      <c r="BE64" s="3">
        <v>19356.910000000003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5125</v>
      </c>
      <c r="BL64" s="3">
        <v>0</v>
      </c>
      <c r="BM64" s="3">
        <v>0</v>
      </c>
      <c r="BN64" s="3">
        <v>1</v>
      </c>
      <c r="BO64" s="3">
        <v>0</v>
      </c>
      <c r="BP64" s="3">
        <v>8893.81</v>
      </c>
      <c r="BQ64" s="3">
        <v>0</v>
      </c>
      <c r="BR64" s="3">
        <v>0</v>
      </c>
      <c r="BS64" s="3">
        <v>0</v>
      </c>
      <c r="BT64" s="3">
        <v>0</v>
      </c>
      <c r="BU64" s="3">
        <v>3230</v>
      </c>
      <c r="BV64" s="3">
        <v>0</v>
      </c>
      <c r="BW64" s="3">
        <v>0</v>
      </c>
      <c r="BX64" s="3">
        <v>7459.32</v>
      </c>
      <c r="BY64" s="3">
        <v>27204.080000000002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</row>
    <row r="65" spans="1:82" ht="15.05" x14ac:dyDescent="0.3">
      <c r="A65" s="25">
        <v>2125</v>
      </c>
      <c r="B65" s="42" t="str">
        <f>_xlfn.XLOOKUP(A65,'Schools lookup'!A:A,'Schools lookup'!B:B)</f>
        <v>CIP2125</v>
      </c>
      <c r="C65" s="42" t="str">
        <f>_xlfn.XLOOKUP(A65,'Schools lookup'!A:A,'Schools lookup'!C:C)</f>
        <v>Marlpool Infant School</v>
      </c>
      <c r="D65" s="3">
        <v>10249.58</v>
      </c>
      <c r="E65" s="3">
        <v>0</v>
      </c>
      <c r="F65" s="3">
        <v>31694.92</v>
      </c>
      <c r="G65" s="3">
        <v>303436.52999999997</v>
      </c>
      <c r="H65" s="3">
        <v>0</v>
      </c>
      <c r="I65" s="3">
        <v>9615</v>
      </c>
      <c r="J65" s="3">
        <v>0</v>
      </c>
      <c r="K65" s="3">
        <v>12120</v>
      </c>
      <c r="L65" s="3">
        <v>33989</v>
      </c>
      <c r="M65" s="3">
        <v>0</v>
      </c>
      <c r="N65" s="3">
        <v>0</v>
      </c>
      <c r="O65" s="3">
        <v>2248.0499999999993</v>
      </c>
      <c r="P65" s="3">
        <v>0</v>
      </c>
      <c r="Q65" s="3">
        <v>3058.15</v>
      </c>
      <c r="R65" s="3">
        <v>74.5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180248.7</v>
      </c>
      <c r="Y65" s="3">
        <v>0</v>
      </c>
      <c r="Z65" s="3">
        <v>41123.97</v>
      </c>
      <c r="AA65" s="3">
        <v>10947.440000000002</v>
      </c>
      <c r="AB65">
        <v>19107.38</v>
      </c>
      <c r="AC65">
        <v>0</v>
      </c>
      <c r="AD65">
        <v>9543.43</v>
      </c>
      <c r="AE65">
        <v>1275.0300000000002</v>
      </c>
      <c r="AF65">
        <v>2066.56</v>
      </c>
      <c r="AG65">
        <v>3031.62</v>
      </c>
      <c r="AH65">
        <v>668.02</v>
      </c>
      <c r="AI65">
        <v>7392.79</v>
      </c>
      <c r="AJ65">
        <v>0</v>
      </c>
      <c r="AK65">
        <v>1451.9299999999998</v>
      </c>
      <c r="AL65">
        <v>0</v>
      </c>
      <c r="AM65">
        <v>3736.0900000000011</v>
      </c>
      <c r="AN65">
        <v>3393.2</v>
      </c>
      <c r="AO65">
        <v>2842.21</v>
      </c>
      <c r="AP65">
        <v>1334.4099999999996</v>
      </c>
      <c r="AQ65">
        <v>1971.3</v>
      </c>
      <c r="AR65">
        <v>0</v>
      </c>
      <c r="AS65">
        <v>866.08999999999992</v>
      </c>
      <c r="AT65">
        <v>0</v>
      </c>
      <c r="AU65">
        <v>0</v>
      </c>
      <c r="AV65">
        <v>2121.5</v>
      </c>
      <c r="AW65">
        <v>0</v>
      </c>
      <c r="AX65">
        <v>0</v>
      </c>
      <c r="AY65">
        <v>7738.7199999999993</v>
      </c>
      <c r="AZ65">
        <v>1056</v>
      </c>
      <c r="BA65">
        <v>0</v>
      </c>
      <c r="BB65">
        <v>24414.91</v>
      </c>
      <c r="BC65" s="3">
        <v>2521.4399999999996</v>
      </c>
      <c r="BD65" s="3">
        <v>20493.75</v>
      </c>
      <c r="BE65" s="3">
        <v>12447.09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4461.25</v>
      </c>
      <c r="BL65" s="3">
        <v>0</v>
      </c>
      <c r="BM65" s="3">
        <v>0</v>
      </c>
      <c r="BN65" s="3">
        <v>1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1490</v>
      </c>
      <c r="BV65" s="3">
        <v>0</v>
      </c>
      <c r="BW65" s="3">
        <v>0</v>
      </c>
      <c r="BX65" s="3">
        <v>12997.23</v>
      </c>
      <c r="BY65" s="3">
        <v>34666.17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</row>
    <row r="66" spans="1:82" ht="15.05" x14ac:dyDescent="0.3">
      <c r="A66" s="25">
        <v>2126</v>
      </c>
      <c r="B66" s="42" t="str">
        <f>_xlfn.XLOOKUP(A66,'Schools lookup'!A:A,'Schools lookup'!B:B)</f>
        <v>CIP2126</v>
      </c>
      <c r="C66" s="42" t="str">
        <f>_xlfn.XLOOKUP(A66,'Schools lookup'!A:A,'Schools lookup'!C:C)</f>
        <v>Coppice Primary School</v>
      </c>
      <c r="D66" s="3">
        <v>253203.41</v>
      </c>
      <c r="E66" s="3">
        <v>11508.590000000002</v>
      </c>
      <c r="F66" s="3">
        <v>11864.45</v>
      </c>
      <c r="G66" s="3">
        <v>1270908.33</v>
      </c>
      <c r="H66" s="3">
        <v>0</v>
      </c>
      <c r="I66" s="3">
        <v>201143.24999999997</v>
      </c>
      <c r="J66" s="3">
        <v>0</v>
      </c>
      <c r="K66" s="3">
        <v>121568</v>
      </c>
      <c r="L66" s="3">
        <v>84376.309999999983</v>
      </c>
      <c r="M66" s="3">
        <v>0</v>
      </c>
      <c r="N66" s="3">
        <v>0</v>
      </c>
      <c r="O66" s="3">
        <v>13631.730000000001</v>
      </c>
      <c r="P66" s="3">
        <v>20637.710000000003</v>
      </c>
      <c r="Q66" s="3">
        <v>12635.740000000002</v>
      </c>
      <c r="R66" s="3">
        <v>1148.43</v>
      </c>
      <c r="S66" s="3">
        <v>11142.4</v>
      </c>
      <c r="T66" s="3">
        <v>0</v>
      </c>
      <c r="U66" s="3">
        <v>0</v>
      </c>
      <c r="V66" s="3">
        <v>0</v>
      </c>
      <c r="W66" s="3">
        <v>9354.2000000000007</v>
      </c>
      <c r="X66" s="3">
        <v>785270.81</v>
      </c>
      <c r="Y66" s="3">
        <v>3737.66</v>
      </c>
      <c r="Z66" s="3">
        <v>456615.79000000027</v>
      </c>
      <c r="AA66" s="3">
        <v>50319.420000000006</v>
      </c>
      <c r="AB66">
        <v>74636.27</v>
      </c>
      <c r="AC66">
        <v>643.81999999999994</v>
      </c>
      <c r="AD66">
        <v>49644.839999999982</v>
      </c>
      <c r="AE66">
        <v>7377.74</v>
      </c>
      <c r="AF66">
        <v>3357</v>
      </c>
      <c r="AG66">
        <v>13586.5</v>
      </c>
      <c r="AH66">
        <v>5435.72</v>
      </c>
      <c r="AI66">
        <v>36082.23000000001</v>
      </c>
      <c r="AJ66">
        <v>2343.2399999999998</v>
      </c>
      <c r="AK66">
        <v>5433.0400000000009</v>
      </c>
      <c r="AL66">
        <v>1105.54</v>
      </c>
      <c r="AM66">
        <v>20116.39</v>
      </c>
      <c r="AN66">
        <v>18837.25</v>
      </c>
      <c r="AO66">
        <v>4261.9800000000005</v>
      </c>
      <c r="AP66">
        <v>33781.52000000004</v>
      </c>
      <c r="AQ66">
        <v>0</v>
      </c>
      <c r="AR66">
        <v>0</v>
      </c>
      <c r="AS66">
        <v>1777.4499999999998</v>
      </c>
      <c r="AT66">
        <v>0</v>
      </c>
      <c r="AU66">
        <v>2894.9399999999996</v>
      </c>
      <c r="AV66">
        <v>0</v>
      </c>
      <c r="AW66">
        <v>5270.6</v>
      </c>
      <c r="AX66">
        <v>0</v>
      </c>
      <c r="AY66">
        <v>19243.880000000012</v>
      </c>
      <c r="AZ66">
        <v>7107</v>
      </c>
      <c r="BA66">
        <v>4777.45</v>
      </c>
      <c r="BB66">
        <v>88870.799999999974</v>
      </c>
      <c r="BC66" s="3">
        <v>22122.3</v>
      </c>
      <c r="BD66" s="3">
        <v>23551.13</v>
      </c>
      <c r="BE66" s="3">
        <v>23447.54</v>
      </c>
      <c r="BF66" s="3">
        <v>0</v>
      </c>
      <c r="BG66" s="3">
        <v>0</v>
      </c>
      <c r="BH66" s="3">
        <v>0</v>
      </c>
      <c r="BI66" s="3">
        <v>0</v>
      </c>
      <c r="BJ66" s="3">
        <v>646.45000000000016</v>
      </c>
      <c r="BK66" s="3">
        <v>6517.75</v>
      </c>
      <c r="BL66" s="3">
        <v>0</v>
      </c>
      <c r="BM66" s="3">
        <v>0</v>
      </c>
      <c r="BN66" s="3">
        <v>1</v>
      </c>
      <c r="BO66" s="3">
        <v>0</v>
      </c>
      <c r="BP66" s="3">
        <v>3641</v>
      </c>
      <c r="BQ66" s="3">
        <v>-3598.8</v>
      </c>
      <c r="BR66" s="3">
        <v>0</v>
      </c>
      <c r="BS66" s="3">
        <v>0</v>
      </c>
      <c r="BT66" s="3">
        <v>0</v>
      </c>
      <c r="BU66" s="3">
        <v>2800</v>
      </c>
      <c r="BV66" s="3">
        <v>0</v>
      </c>
      <c r="BW66" s="3">
        <v>0</v>
      </c>
      <c r="BX66" s="3">
        <v>218745.46</v>
      </c>
      <c r="BY66" s="3">
        <v>15540</v>
      </c>
      <c r="BZ66" s="3">
        <v>0</v>
      </c>
      <c r="CA66" s="3">
        <v>20216.34</v>
      </c>
      <c r="CB66" s="3">
        <v>0</v>
      </c>
      <c r="CC66" s="3">
        <v>0</v>
      </c>
      <c r="CD66" s="3">
        <v>0</v>
      </c>
    </row>
    <row r="67" spans="1:82" ht="15.05" x14ac:dyDescent="0.3">
      <c r="A67" s="25">
        <v>2131</v>
      </c>
      <c r="B67" s="42" t="str">
        <f>_xlfn.XLOOKUP(A67,'Schools lookup'!A:A,'Schools lookup'!B:B)</f>
        <v>CIP2131</v>
      </c>
      <c r="C67" s="42" t="str">
        <f>_xlfn.XLOOKUP(A67,'Schools lookup'!A:A,'Schools lookup'!C:C)</f>
        <v>Penny Acres Primary School</v>
      </c>
      <c r="D67" s="3">
        <v>38242.03</v>
      </c>
      <c r="E67" s="3">
        <v>-12075.099999999999</v>
      </c>
      <c r="F67" s="3">
        <v>4222.4399999999996</v>
      </c>
      <c r="G67" s="3">
        <v>440533.51</v>
      </c>
      <c r="H67" s="3">
        <v>0</v>
      </c>
      <c r="I67" s="3">
        <v>15223.75</v>
      </c>
      <c r="J67" s="3">
        <v>0</v>
      </c>
      <c r="K67" s="3">
        <v>10605</v>
      </c>
      <c r="L67" s="3">
        <v>39728.93</v>
      </c>
      <c r="M67" s="3">
        <v>5715</v>
      </c>
      <c r="N67" s="3">
        <v>0</v>
      </c>
      <c r="O67" s="3">
        <v>14345.609999999999</v>
      </c>
      <c r="P67" s="3">
        <v>11025.740000000003</v>
      </c>
      <c r="Q67" s="3">
        <v>120.27</v>
      </c>
      <c r="R67" s="3">
        <v>145.61000000000001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202036.50999999998</v>
      </c>
      <c r="Y67" s="3">
        <v>1913.7299999999996</v>
      </c>
      <c r="Z67" s="3">
        <v>95507.700000000012</v>
      </c>
      <c r="AA67" s="3">
        <v>0</v>
      </c>
      <c r="AB67">
        <v>24375.33</v>
      </c>
      <c r="AC67">
        <v>99.089999999999989</v>
      </c>
      <c r="AD67">
        <v>13434.240000000002</v>
      </c>
      <c r="AE67">
        <v>1729.35</v>
      </c>
      <c r="AF67">
        <v>1693.33</v>
      </c>
      <c r="AG67">
        <v>4559.03</v>
      </c>
      <c r="AH67">
        <v>1385.5900000000001</v>
      </c>
      <c r="AI67">
        <v>3479.6599999999994</v>
      </c>
      <c r="AJ67">
        <v>5169.4799999999996</v>
      </c>
      <c r="AK67">
        <v>6263.99</v>
      </c>
      <c r="AL67">
        <v>2027.7300000000005</v>
      </c>
      <c r="AM67">
        <v>8567.75</v>
      </c>
      <c r="AN67">
        <v>4840.3</v>
      </c>
      <c r="AO67">
        <v>2658.49</v>
      </c>
      <c r="AP67">
        <v>33105.320000000007</v>
      </c>
      <c r="AQ67">
        <v>1862</v>
      </c>
      <c r="AR67">
        <v>0</v>
      </c>
      <c r="AS67">
        <v>0</v>
      </c>
      <c r="AT67">
        <v>0</v>
      </c>
      <c r="AU67">
        <v>-284.5</v>
      </c>
      <c r="AV67">
        <v>0</v>
      </c>
      <c r="AW67">
        <v>3947.1799999999994</v>
      </c>
      <c r="AX67">
        <v>0</v>
      </c>
      <c r="AY67">
        <v>13851.9</v>
      </c>
      <c r="AZ67">
        <v>1980</v>
      </c>
      <c r="BA67">
        <v>40652.06</v>
      </c>
      <c r="BB67">
        <v>30246.500000000004</v>
      </c>
      <c r="BC67" s="3">
        <v>1716</v>
      </c>
      <c r="BD67" s="3">
        <v>5407.91</v>
      </c>
      <c r="BE67" s="3">
        <v>12493.22</v>
      </c>
      <c r="BF67" s="3">
        <v>0</v>
      </c>
      <c r="BG67" s="3">
        <v>0</v>
      </c>
      <c r="BH67" s="3">
        <v>0</v>
      </c>
      <c r="BI67" s="3">
        <v>5590.1500000000005</v>
      </c>
      <c r="BJ67" s="3">
        <v>0</v>
      </c>
      <c r="BK67" s="3">
        <v>4675</v>
      </c>
      <c r="BL67" s="3">
        <v>0</v>
      </c>
      <c r="BM67" s="3">
        <v>0</v>
      </c>
      <c r="BN67" s="3">
        <v>1</v>
      </c>
      <c r="BO67" s="3">
        <v>0</v>
      </c>
      <c r="BP67" s="3">
        <v>2295.2199999999998</v>
      </c>
      <c r="BQ67" s="3">
        <v>0</v>
      </c>
      <c r="BR67" s="3">
        <v>0</v>
      </c>
      <c r="BS67" s="3">
        <v>0</v>
      </c>
      <c r="BT67" s="3">
        <v>0</v>
      </c>
      <c r="BU67" s="3">
        <v>2789</v>
      </c>
      <c r="BV67" s="3">
        <v>0</v>
      </c>
      <c r="BW67" s="3">
        <v>0</v>
      </c>
      <c r="BX67" s="3">
        <v>50966.559999999998</v>
      </c>
      <c r="BY67" s="3">
        <v>3813.22</v>
      </c>
      <c r="BZ67" s="3">
        <v>0</v>
      </c>
      <c r="CA67" s="3">
        <v>-17665.25</v>
      </c>
      <c r="CB67" s="3">
        <v>0</v>
      </c>
      <c r="CC67" s="3">
        <v>11508.590000000002</v>
      </c>
      <c r="CD67" s="3">
        <v>0</v>
      </c>
    </row>
    <row r="68" spans="1:82" ht="15.05" x14ac:dyDescent="0.3">
      <c r="A68" s="25">
        <v>2132</v>
      </c>
      <c r="B68" s="42" t="str">
        <f>_xlfn.XLOOKUP(A68,'Schools lookup'!A:A,'Schools lookup'!B:B)</f>
        <v>CIP2132</v>
      </c>
      <c r="C68" s="42" t="str">
        <f>_xlfn.XLOOKUP(A68,'Schools lookup'!A:A,'Schools lookup'!C:C)</f>
        <v>Hope Primary School</v>
      </c>
      <c r="D68" s="3">
        <v>-25337.54</v>
      </c>
      <c r="E68" s="3">
        <v>0</v>
      </c>
      <c r="F68" s="3">
        <v>3031.92</v>
      </c>
      <c r="G68" s="3">
        <v>443481.72000000003</v>
      </c>
      <c r="H68" s="3">
        <v>0</v>
      </c>
      <c r="I68" s="3">
        <v>44223.06</v>
      </c>
      <c r="J68" s="3">
        <v>0</v>
      </c>
      <c r="K68" s="3">
        <v>16265</v>
      </c>
      <c r="L68" s="3">
        <v>37382</v>
      </c>
      <c r="M68" s="3">
        <v>8300</v>
      </c>
      <c r="N68" s="3">
        <v>0</v>
      </c>
      <c r="O68" s="3">
        <v>1517.66</v>
      </c>
      <c r="P68" s="3">
        <v>3951.92</v>
      </c>
      <c r="Q68" s="3">
        <v>9763.2800000000007</v>
      </c>
      <c r="R68" s="3">
        <v>0</v>
      </c>
      <c r="S68" s="3">
        <v>1075</v>
      </c>
      <c r="T68" s="3">
        <v>0</v>
      </c>
      <c r="U68" s="3">
        <v>0</v>
      </c>
      <c r="V68" s="3">
        <v>0</v>
      </c>
      <c r="W68" s="3">
        <v>0</v>
      </c>
      <c r="X68" s="3">
        <v>294609.67</v>
      </c>
      <c r="Y68" s="3">
        <v>26091.479999999992</v>
      </c>
      <c r="Z68" s="3">
        <v>160086.99000000005</v>
      </c>
      <c r="AA68" s="3">
        <v>0</v>
      </c>
      <c r="AB68">
        <v>17348.619999999992</v>
      </c>
      <c r="AC68">
        <v>0</v>
      </c>
      <c r="AD68">
        <v>3418.7300000000005</v>
      </c>
      <c r="AE68">
        <v>2240.91</v>
      </c>
      <c r="AF68">
        <v>1222.5</v>
      </c>
      <c r="AG68">
        <v>5478.43</v>
      </c>
      <c r="AH68">
        <v>502.08</v>
      </c>
      <c r="AI68">
        <v>11574.579999999998</v>
      </c>
      <c r="AJ68">
        <v>2690</v>
      </c>
      <c r="AK68">
        <v>5904.2000000000007</v>
      </c>
      <c r="AL68">
        <v>4276.67</v>
      </c>
      <c r="AM68">
        <v>7787.16</v>
      </c>
      <c r="AN68">
        <v>5114.75</v>
      </c>
      <c r="AO68">
        <v>3265.36</v>
      </c>
      <c r="AP68">
        <v>33940.559999999998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1129.58</v>
      </c>
      <c r="AW68">
        <v>0</v>
      </c>
      <c r="AX68">
        <v>0</v>
      </c>
      <c r="AY68">
        <v>8966.76</v>
      </c>
      <c r="AZ68">
        <v>2079</v>
      </c>
      <c r="BA68">
        <v>6423.0599999999995</v>
      </c>
      <c r="BB68">
        <v>24522.779999999988</v>
      </c>
      <c r="BC68" s="3">
        <v>0</v>
      </c>
      <c r="BD68" s="3">
        <v>4657.5</v>
      </c>
      <c r="BE68" s="3">
        <v>9983.66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4630</v>
      </c>
      <c r="BL68" s="3">
        <v>0</v>
      </c>
      <c r="BM68" s="3">
        <v>0</v>
      </c>
      <c r="BN68" s="3">
        <v>1</v>
      </c>
      <c r="BO68" s="3">
        <v>0</v>
      </c>
      <c r="BP68" s="3">
        <v>0</v>
      </c>
      <c r="BQ68" s="3">
        <v>0</v>
      </c>
      <c r="BR68" s="3">
        <v>1596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-102692.93</v>
      </c>
      <c r="BY68" s="3">
        <v>6065.92</v>
      </c>
      <c r="BZ68" s="3">
        <v>0</v>
      </c>
      <c r="CA68" s="3">
        <v>0</v>
      </c>
      <c r="CB68" s="3">
        <v>0</v>
      </c>
      <c r="CC68" s="3">
        <v>-12075.099999999999</v>
      </c>
      <c r="CD68" s="3">
        <v>0</v>
      </c>
    </row>
    <row r="69" spans="1:82" ht="15.05" x14ac:dyDescent="0.3">
      <c r="A69" s="25">
        <v>2138</v>
      </c>
      <c r="B69" s="42" t="str">
        <f>_xlfn.XLOOKUP(A69,'Schools lookup'!A:A,'Schools lookup'!B:B)</f>
        <v>CIP2138</v>
      </c>
      <c r="C69" s="42" t="str">
        <f>_xlfn.XLOOKUP(A69,'Schools lookup'!A:A,'Schools lookup'!C:C)</f>
        <v>Cotmanhay Junior School</v>
      </c>
      <c r="D69" s="3">
        <v>92553.170000000013</v>
      </c>
      <c r="E69" s="3">
        <v>1406.1800000000003</v>
      </c>
      <c r="F69" s="3">
        <v>-22860.29</v>
      </c>
      <c r="G69" s="3">
        <v>1805700.52</v>
      </c>
      <c r="H69" s="3">
        <v>0</v>
      </c>
      <c r="I69" s="3">
        <v>218274.09999999998</v>
      </c>
      <c r="J69" s="3">
        <v>0</v>
      </c>
      <c r="K69" s="3">
        <v>300570</v>
      </c>
      <c r="L69" s="3">
        <v>77640.639999999999</v>
      </c>
      <c r="M69" s="3">
        <v>225</v>
      </c>
      <c r="N69" s="3">
        <v>0</v>
      </c>
      <c r="O69" s="3">
        <v>25048.610000000004</v>
      </c>
      <c r="P69" s="3">
        <v>15629.8</v>
      </c>
      <c r="Q69" s="3">
        <v>6824.2300000000005</v>
      </c>
      <c r="R69" s="3">
        <v>0</v>
      </c>
      <c r="S69" s="3">
        <v>9576</v>
      </c>
      <c r="T69" s="3">
        <v>0</v>
      </c>
      <c r="U69" s="3">
        <v>0</v>
      </c>
      <c r="V69" s="3">
        <v>0</v>
      </c>
      <c r="W69" s="3">
        <v>836.74</v>
      </c>
      <c r="X69" s="3">
        <v>1217879.8199999996</v>
      </c>
      <c r="Y69" s="3">
        <v>33771.949999999997</v>
      </c>
      <c r="Z69" s="3">
        <v>473404.50000000012</v>
      </c>
      <c r="AA69" s="3">
        <v>77073.410000000047</v>
      </c>
      <c r="AB69">
        <v>92508.430000000022</v>
      </c>
      <c r="AC69">
        <v>1493.4500000000007</v>
      </c>
      <c r="AD69">
        <v>30695.85</v>
      </c>
      <c r="AE69">
        <v>9729.9</v>
      </c>
      <c r="AF69">
        <v>2021.5</v>
      </c>
      <c r="AG69">
        <v>23035.14</v>
      </c>
      <c r="AH69">
        <v>2271.31</v>
      </c>
      <c r="AI69">
        <v>19597.91</v>
      </c>
      <c r="AJ69">
        <v>8000.720000000003</v>
      </c>
      <c r="AK69">
        <v>9277.8100000000013</v>
      </c>
      <c r="AL69">
        <v>12042.360000000002</v>
      </c>
      <c r="AM69">
        <v>39643.830000000009</v>
      </c>
      <c r="AN69">
        <v>11477</v>
      </c>
      <c r="AO69">
        <v>8307.75</v>
      </c>
      <c r="AP69">
        <v>50360.530000000013</v>
      </c>
      <c r="AQ69">
        <v>5025.25</v>
      </c>
      <c r="AR69">
        <v>0</v>
      </c>
      <c r="AS69">
        <v>15052.059999999998</v>
      </c>
      <c r="AT69">
        <v>0</v>
      </c>
      <c r="AU69">
        <v>18159.950000000004</v>
      </c>
      <c r="AV69">
        <v>650.51</v>
      </c>
      <c r="AW69">
        <v>5593</v>
      </c>
      <c r="AX69">
        <v>0</v>
      </c>
      <c r="AY69">
        <v>395.11</v>
      </c>
      <c r="AZ69">
        <v>9405</v>
      </c>
      <c r="BA69">
        <v>23754.690000000002</v>
      </c>
      <c r="BB69">
        <v>87055.81</v>
      </c>
      <c r="BC69" s="3">
        <v>34503.72</v>
      </c>
      <c r="BD69" s="3">
        <v>74723.840000000011</v>
      </c>
      <c r="BE69" s="3">
        <v>26963.840000000004</v>
      </c>
      <c r="BF69" s="3">
        <v>0</v>
      </c>
      <c r="BG69" s="3">
        <v>0</v>
      </c>
      <c r="BH69" s="3">
        <v>0</v>
      </c>
      <c r="BI69" s="3">
        <v>5150.7199999999993</v>
      </c>
      <c r="BJ69" s="3">
        <v>0</v>
      </c>
      <c r="BK69" s="3">
        <v>7465</v>
      </c>
      <c r="BL69" s="3">
        <v>0</v>
      </c>
      <c r="BM69" s="3">
        <v>0</v>
      </c>
      <c r="BN69" s="3">
        <v>1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128166.12000000001</v>
      </c>
      <c r="BY69" s="3">
        <v>0</v>
      </c>
      <c r="BZ69" s="3">
        <v>-15395.29</v>
      </c>
      <c r="CA69" s="3">
        <v>-2907.7999999999993</v>
      </c>
      <c r="CB69" s="3">
        <v>0</v>
      </c>
      <c r="CC69" s="3">
        <v>0</v>
      </c>
      <c r="CD69" s="3">
        <v>0</v>
      </c>
    </row>
    <row r="70" spans="1:82" ht="15.05" x14ac:dyDescent="0.3">
      <c r="A70" s="25">
        <v>2139</v>
      </c>
      <c r="B70" s="42" t="str">
        <f>_xlfn.XLOOKUP(A70,'Schools lookup'!A:A,'Schools lookup'!B:B)</f>
        <v>CIP2139</v>
      </c>
      <c r="C70" s="42" t="str">
        <f>_xlfn.XLOOKUP(A70,'Schools lookup'!A:A,'Schools lookup'!C:C)</f>
        <v>Cotmanhay Infant School</v>
      </c>
      <c r="D70" s="3">
        <v>304796</v>
      </c>
      <c r="E70" s="3">
        <v>-129115.54</v>
      </c>
      <c r="F70" s="3">
        <v>1264.1500000000001</v>
      </c>
      <c r="G70" s="3">
        <v>1621756.01</v>
      </c>
      <c r="H70" s="3">
        <v>0</v>
      </c>
      <c r="I70" s="3">
        <v>77736.98</v>
      </c>
      <c r="J70" s="3">
        <v>0</v>
      </c>
      <c r="K70" s="3">
        <v>241135</v>
      </c>
      <c r="L70" s="3">
        <v>92880.19</v>
      </c>
      <c r="M70" s="3">
        <v>0</v>
      </c>
      <c r="N70" s="3">
        <v>0</v>
      </c>
      <c r="O70" s="3">
        <v>13730.11</v>
      </c>
      <c r="P70" s="3">
        <v>10.649999999999999</v>
      </c>
      <c r="Q70" s="3">
        <v>402.24</v>
      </c>
      <c r="R70" s="3">
        <v>1375.6299999999999</v>
      </c>
      <c r="S70" s="3">
        <v>4047</v>
      </c>
      <c r="T70" s="3">
        <v>0</v>
      </c>
      <c r="U70" s="3">
        <v>0</v>
      </c>
      <c r="V70" s="3">
        <v>0</v>
      </c>
      <c r="W70" s="3">
        <v>0</v>
      </c>
      <c r="X70" s="3">
        <v>892468.16999999993</v>
      </c>
      <c r="Y70" s="3">
        <v>19420.71</v>
      </c>
      <c r="Z70" s="3">
        <v>593771.53000000014</v>
      </c>
      <c r="AA70" s="3">
        <v>82488.900000000023</v>
      </c>
      <c r="AB70">
        <v>79536.319999999978</v>
      </c>
      <c r="AC70">
        <v>0</v>
      </c>
      <c r="AD70">
        <v>53533.64</v>
      </c>
      <c r="AE70">
        <v>8038.16</v>
      </c>
      <c r="AF70">
        <v>6888.9000000000015</v>
      </c>
      <c r="AG70">
        <v>16352.1</v>
      </c>
      <c r="AH70">
        <v>3716.21</v>
      </c>
      <c r="AI70">
        <v>34418.270000000004</v>
      </c>
      <c r="AJ70">
        <v>1295.26</v>
      </c>
      <c r="AK70">
        <v>5705.71</v>
      </c>
      <c r="AL70">
        <v>13607.689999999999</v>
      </c>
      <c r="AM70">
        <v>35155.859999999993</v>
      </c>
      <c r="AN70">
        <v>13872.2</v>
      </c>
      <c r="AO70">
        <v>9308.2199999999993</v>
      </c>
      <c r="AP70">
        <v>38623.499999999956</v>
      </c>
      <c r="AQ70">
        <v>1971</v>
      </c>
      <c r="AR70">
        <v>0</v>
      </c>
      <c r="AS70">
        <v>8876.7199999999993</v>
      </c>
      <c r="AT70">
        <v>0</v>
      </c>
      <c r="AU70">
        <v>8960.35</v>
      </c>
      <c r="AV70">
        <v>8980.9000000000015</v>
      </c>
      <c r="AW70">
        <v>0</v>
      </c>
      <c r="AX70">
        <v>0</v>
      </c>
      <c r="AY70">
        <v>4311.1499999999996</v>
      </c>
      <c r="AZ70">
        <v>6877.5</v>
      </c>
      <c r="BA70">
        <v>2127.3599999999997</v>
      </c>
      <c r="BB70">
        <v>81422.440000000031</v>
      </c>
      <c r="BC70" s="3">
        <v>9060</v>
      </c>
      <c r="BD70" s="3">
        <v>15302.130000000001</v>
      </c>
      <c r="BE70" s="3">
        <v>36464.930000000008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6571.75</v>
      </c>
      <c r="BL70" s="3">
        <v>0</v>
      </c>
      <c r="BM70" s="3">
        <v>0</v>
      </c>
      <c r="BN70" s="3">
        <v>1</v>
      </c>
      <c r="BO70" s="3">
        <v>0</v>
      </c>
      <c r="BP70" s="3">
        <v>8278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265313.99</v>
      </c>
      <c r="BY70" s="3">
        <v>0</v>
      </c>
      <c r="BZ70" s="3">
        <v>-442.1</v>
      </c>
      <c r="CA70" s="3">
        <v>-129115.54</v>
      </c>
      <c r="CB70" s="3">
        <v>0</v>
      </c>
      <c r="CC70" s="3">
        <v>1406.1800000000003</v>
      </c>
      <c r="CD70" s="3">
        <v>0</v>
      </c>
    </row>
    <row r="71" spans="1:82" ht="15.05" x14ac:dyDescent="0.3">
      <c r="A71" s="25">
        <v>2141</v>
      </c>
      <c r="B71" s="42" t="str">
        <f>_xlfn.XLOOKUP(A71,'Schools lookup'!A:A,'Schools lookup'!B:B)</f>
        <v>CIP2141</v>
      </c>
      <c r="C71" s="42" t="str">
        <f>_xlfn.XLOOKUP(A71,'Schools lookup'!A:A,'Schools lookup'!C:C)</f>
        <v>Granby Junior School</v>
      </c>
      <c r="D71" s="3">
        <v>221325.80000000002</v>
      </c>
      <c r="E71" s="3">
        <v>-92210.090000000011</v>
      </c>
      <c r="F71" s="3">
        <v>8470.84</v>
      </c>
      <c r="G71" s="3">
        <v>1715554.35</v>
      </c>
      <c r="H71" s="3">
        <v>0</v>
      </c>
      <c r="I71" s="3">
        <v>36571.849999999991</v>
      </c>
      <c r="J71" s="3">
        <v>0</v>
      </c>
      <c r="K71" s="3">
        <v>173899.75</v>
      </c>
      <c r="L71" s="3">
        <v>77835.22</v>
      </c>
      <c r="M71" s="3">
        <v>0</v>
      </c>
      <c r="N71" s="3">
        <v>0</v>
      </c>
      <c r="O71" s="3">
        <v>36850.909999999996</v>
      </c>
      <c r="P71" s="3">
        <v>40800.67</v>
      </c>
      <c r="Q71" s="3">
        <v>16311.44</v>
      </c>
      <c r="R71" s="3">
        <v>0</v>
      </c>
      <c r="S71" s="3">
        <v>5087</v>
      </c>
      <c r="T71" s="3">
        <v>0</v>
      </c>
      <c r="U71" s="3">
        <v>0</v>
      </c>
      <c r="V71" s="3">
        <v>0</v>
      </c>
      <c r="W71" s="3">
        <v>0</v>
      </c>
      <c r="X71" s="3">
        <v>919888.13999999966</v>
      </c>
      <c r="Y71" s="3">
        <v>2710.63</v>
      </c>
      <c r="Z71" s="3">
        <v>369043.1999999999</v>
      </c>
      <c r="AA71" s="3">
        <v>49259.61000000003</v>
      </c>
      <c r="AB71">
        <v>130641.85000000005</v>
      </c>
      <c r="AC71">
        <v>0</v>
      </c>
      <c r="AD71">
        <v>35217.049999999996</v>
      </c>
      <c r="AE71">
        <v>7029.6100000000006</v>
      </c>
      <c r="AF71">
        <v>3702</v>
      </c>
      <c r="AG71">
        <v>22423.96</v>
      </c>
      <c r="AH71">
        <v>2478.5100000000002</v>
      </c>
      <c r="AI71">
        <v>43240.550000000017</v>
      </c>
      <c r="AJ71">
        <v>1506.1600000000003</v>
      </c>
      <c r="AK71">
        <v>4877.329999999999</v>
      </c>
      <c r="AL71">
        <v>8140.07</v>
      </c>
      <c r="AM71">
        <v>24712.169999999991</v>
      </c>
      <c r="AN71">
        <v>23577.75</v>
      </c>
      <c r="AO71">
        <v>26666.629999999997</v>
      </c>
      <c r="AP71">
        <v>73401.250000000029</v>
      </c>
      <c r="AQ71">
        <v>6330.47</v>
      </c>
      <c r="AR71">
        <v>1891.54</v>
      </c>
      <c r="AS71">
        <v>22806.999999999996</v>
      </c>
      <c r="AT71">
        <v>0</v>
      </c>
      <c r="AU71">
        <v>8112.119999999999</v>
      </c>
      <c r="AV71">
        <v>2607.5699999999997</v>
      </c>
      <c r="AW71">
        <v>0</v>
      </c>
      <c r="AX71">
        <v>0</v>
      </c>
      <c r="AY71">
        <v>6384.1</v>
      </c>
      <c r="AZ71">
        <v>10263</v>
      </c>
      <c r="BA71">
        <v>11574.529999999999</v>
      </c>
      <c r="BB71">
        <v>92320.580000000016</v>
      </c>
      <c r="BC71" s="3">
        <v>83017.609999999986</v>
      </c>
      <c r="BD71" s="3">
        <v>21450.17</v>
      </c>
      <c r="BE71" s="3">
        <v>39344.879999999983</v>
      </c>
      <c r="BF71" s="3">
        <v>0</v>
      </c>
      <c r="BG71" s="3">
        <v>0</v>
      </c>
      <c r="BH71" s="3">
        <v>0</v>
      </c>
      <c r="BI71" s="3">
        <v>15265.749999999998</v>
      </c>
      <c r="BJ71" s="3">
        <v>1337.15</v>
      </c>
      <c r="BK71" s="3">
        <v>7566.25</v>
      </c>
      <c r="BL71" s="3">
        <v>0</v>
      </c>
      <c r="BM71" s="3">
        <v>0</v>
      </c>
      <c r="BN71" s="3">
        <v>1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269616.95</v>
      </c>
      <c r="BY71" s="3">
        <v>16037.09</v>
      </c>
      <c r="BZ71" s="3">
        <v>0</v>
      </c>
      <c r="CA71" s="3">
        <v>-108812.99</v>
      </c>
      <c r="CB71" s="3">
        <v>0</v>
      </c>
      <c r="CC71" s="3">
        <v>-129115.54</v>
      </c>
      <c r="CD71" s="3">
        <v>0</v>
      </c>
    </row>
    <row r="72" spans="1:82" ht="15.05" x14ac:dyDescent="0.3">
      <c r="A72" s="25">
        <v>2142</v>
      </c>
      <c r="B72" s="42" t="str">
        <f>_xlfn.XLOOKUP(A72,'Schools lookup'!A:A,'Schools lookup'!B:B)</f>
        <v>CIP2142</v>
      </c>
      <c r="C72" s="42" t="str">
        <f>_xlfn.XLOOKUP(A72,'Schools lookup'!A:A,'Schools lookup'!C:C)</f>
        <v>Hallam Fields Junior School</v>
      </c>
      <c r="D72" s="3">
        <v>220178.01</v>
      </c>
      <c r="E72" s="3">
        <v>0</v>
      </c>
      <c r="F72" s="3">
        <v>19072.71</v>
      </c>
      <c r="G72" s="3">
        <v>1227822.45</v>
      </c>
      <c r="H72" s="3">
        <v>0</v>
      </c>
      <c r="I72" s="3">
        <v>173433.35</v>
      </c>
      <c r="J72" s="3">
        <v>0</v>
      </c>
      <c r="K72" s="3">
        <v>126995</v>
      </c>
      <c r="L72" s="3">
        <v>54202.29</v>
      </c>
      <c r="M72" s="3">
        <v>0</v>
      </c>
      <c r="N72" s="3">
        <v>0</v>
      </c>
      <c r="O72" s="3">
        <v>9745.1899999999987</v>
      </c>
      <c r="P72" s="3">
        <v>27033.460000000003</v>
      </c>
      <c r="Q72" s="3">
        <v>10069.02</v>
      </c>
      <c r="R72" s="3">
        <v>0</v>
      </c>
      <c r="S72" s="3">
        <v>10290.09</v>
      </c>
      <c r="T72" s="3">
        <v>0</v>
      </c>
      <c r="U72" s="3">
        <v>0</v>
      </c>
      <c r="V72" s="3">
        <v>0</v>
      </c>
      <c r="W72" s="3">
        <v>0</v>
      </c>
      <c r="X72" s="3">
        <v>818407.32000000018</v>
      </c>
      <c r="Y72" s="3">
        <v>6040.7000000000007</v>
      </c>
      <c r="Z72" s="3">
        <v>250621.91000000009</v>
      </c>
      <c r="AA72" s="3">
        <v>0</v>
      </c>
      <c r="AB72">
        <v>101596.39</v>
      </c>
      <c r="AC72">
        <v>0</v>
      </c>
      <c r="AD72">
        <v>35932.000000000007</v>
      </c>
      <c r="AE72">
        <v>5745.3200000000006</v>
      </c>
      <c r="AF72">
        <v>2570.5</v>
      </c>
      <c r="AG72">
        <v>15838.51</v>
      </c>
      <c r="AH72">
        <v>1697.5</v>
      </c>
      <c r="AI72">
        <v>42394.52</v>
      </c>
      <c r="AJ72">
        <v>5868.7400000000007</v>
      </c>
      <c r="AK72">
        <v>91170.180000000008</v>
      </c>
      <c r="AL72">
        <v>2417.0999999999995</v>
      </c>
      <c r="AM72">
        <v>22623.989999999998</v>
      </c>
      <c r="AN72">
        <v>23453</v>
      </c>
      <c r="AO72">
        <v>6367.4199999999992</v>
      </c>
      <c r="AP72">
        <v>46347.03</v>
      </c>
      <c r="AQ72">
        <v>2147</v>
      </c>
      <c r="AR72">
        <v>0</v>
      </c>
      <c r="AS72">
        <v>11771.300000000001</v>
      </c>
      <c r="AT72">
        <v>0</v>
      </c>
      <c r="AU72">
        <v>6028.01</v>
      </c>
      <c r="AV72">
        <v>4741.33</v>
      </c>
      <c r="AW72">
        <v>0</v>
      </c>
      <c r="AX72">
        <v>0</v>
      </c>
      <c r="AY72">
        <v>17997.850000000002</v>
      </c>
      <c r="AZ72">
        <v>7029</v>
      </c>
      <c r="BA72">
        <v>11016.2</v>
      </c>
      <c r="BB72">
        <v>63453.349999999991</v>
      </c>
      <c r="BC72" s="3">
        <v>61444.589999999989</v>
      </c>
      <c r="BD72" s="3">
        <v>82329.190000000031</v>
      </c>
      <c r="BE72" s="3">
        <v>29428.589999999986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6441.25</v>
      </c>
      <c r="BL72" s="3">
        <v>0</v>
      </c>
      <c r="BM72" s="3">
        <v>0</v>
      </c>
      <c r="BN72" s="3">
        <v>1</v>
      </c>
      <c r="BO72" s="3">
        <v>0</v>
      </c>
      <c r="BP72" s="3">
        <v>8346.9999999999982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83290.320000000007</v>
      </c>
      <c r="BY72" s="3">
        <v>17166.96</v>
      </c>
      <c r="BZ72" s="3">
        <v>0</v>
      </c>
      <c r="CA72" s="3">
        <v>0</v>
      </c>
      <c r="CB72" s="3">
        <v>0</v>
      </c>
      <c r="CC72" s="3">
        <v>-92210.090000000011</v>
      </c>
      <c r="CD72" s="3">
        <v>0</v>
      </c>
    </row>
    <row r="73" spans="1:82" ht="15.05" x14ac:dyDescent="0.3">
      <c r="A73" s="25">
        <v>2146</v>
      </c>
      <c r="B73" s="42" t="str">
        <f>_xlfn.XLOOKUP(A73,'Schools lookup'!A:A,'Schools lookup'!B:B)</f>
        <v>CIP2146</v>
      </c>
      <c r="C73" s="42" t="str">
        <f>_xlfn.XLOOKUP(A73,'Schools lookup'!A:A,'Schools lookup'!C:C)</f>
        <v>Charlotte Nursery and Infant School</v>
      </c>
      <c r="D73" s="3">
        <v>28753.909999999996</v>
      </c>
      <c r="E73" s="3">
        <v>-33517.31</v>
      </c>
      <c r="F73" s="3">
        <v>19729.419999999998</v>
      </c>
      <c r="G73" s="3">
        <v>1690735.27</v>
      </c>
      <c r="H73" s="3">
        <v>0</v>
      </c>
      <c r="I73" s="3">
        <v>57678.399999999994</v>
      </c>
      <c r="J73" s="3">
        <v>0</v>
      </c>
      <c r="K73" s="3">
        <v>117872.66</v>
      </c>
      <c r="L73" s="3">
        <v>139324.07999999999</v>
      </c>
      <c r="M73" s="3">
        <v>0</v>
      </c>
      <c r="N73" s="3">
        <v>64</v>
      </c>
      <c r="O73" s="3">
        <v>47515.81</v>
      </c>
      <c r="P73" s="3">
        <v>135.35</v>
      </c>
      <c r="Q73" s="3">
        <v>0</v>
      </c>
      <c r="R73" s="3">
        <v>0</v>
      </c>
      <c r="S73" s="3">
        <v>9639.1000000000022</v>
      </c>
      <c r="T73" s="3">
        <v>0</v>
      </c>
      <c r="U73" s="3">
        <v>0</v>
      </c>
      <c r="V73" s="3">
        <v>0</v>
      </c>
      <c r="W73" s="3">
        <v>0</v>
      </c>
      <c r="X73" s="3">
        <v>954369.06999999972</v>
      </c>
      <c r="Y73" s="3">
        <v>0</v>
      </c>
      <c r="Z73" s="3">
        <v>448519.27999999968</v>
      </c>
      <c r="AA73" s="3">
        <v>38779.340000000004</v>
      </c>
      <c r="AB73">
        <v>79549.350000000035</v>
      </c>
      <c r="AC73">
        <v>0</v>
      </c>
      <c r="AD73">
        <v>52208.250000000015</v>
      </c>
      <c r="AE73">
        <v>7747.98</v>
      </c>
      <c r="AF73">
        <v>8442.2799999999988</v>
      </c>
      <c r="AG73">
        <v>7723.7199999999993</v>
      </c>
      <c r="AH73">
        <v>2825.62</v>
      </c>
      <c r="AI73">
        <v>18805.039999999997</v>
      </c>
      <c r="AJ73">
        <v>2500</v>
      </c>
      <c r="AK73">
        <v>53724.880000000005</v>
      </c>
      <c r="AL73">
        <v>6327.32</v>
      </c>
      <c r="AM73">
        <v>77107.750000000029</v>
      </c>
      <c r="AN73">
        <v>21457</v>
      </c>
      <c r="AO73">
        <v>12751.309999999996</v>
      </c>
      <c r="AP73">
        <v>34174.14</v>
      </c>
      <c r="AQ73">
        <v>0</v>
      </c>
      <c r="AR73">
        <v>0</v>
      </c>
      <c r="AS73">
        <v>31622.82</v>
      </c>
      <c r="AT73">
        <v>0</v>
      </c>
      <c r="AU73">
        <v>1301.6299999999992</v>
      </c>
      <c r="AV73">
        <v>0</v>
      </c>
      <c r="AW73">
        <v>2215.42</v>
      </c>
      <c r="AX73">
        <v>0</v>
      </c>
      <c r="AY73">
        <v>18280.070000000003</v>
      </c>
      <c r="AZ73">
        <v>8593.5</v>
      </c>
      <c r="BA73">
        <v>22.36</v>
      </c>
      <c r="BB73">
        <v>104030.38000000003</v>
      </c>
      <c r="BC73" s="3">
        <v>53637.599999999999</v>
      </c>
      <c r="BD73" s="3">
        <v>37559.449999999997</v>
      </c>
      <c r="BE73" s="3">
        <v>26375.119999999995</v>
      </c>
      <c r="BF73" s="3">
        <v>0</v>
      </c>
      <c r="BG73" s="3">
        <v>0</v>
      </c>
      <c r="BH73" s="3">
        <v>0</v>
      </c>
      <c r="BI73" s="3">
        <v>333.99999999999994</v>
      </c>
      <c r="BJ73" s="3">
        <v>0</v>
      </c>
      <c r="BK73" s="3">
        <v>6988</v>
      </c>
      <c r="BL73" s="3">
        <v>0</v>
      </c>
      <c r="BM73" s="3">
        <v>0</v>
      </c>
      <c r="BN73" s="3">
        <v>1</v>
      </c>
      <c r="BO73" s="3">
        <v>0</v>
      </c>
      <c r="BP73" s="3">
        <v>5017</v>
      </c>
      <c r="BQ73" s="3">
        <v>0</v>
      </c>
      <c r="BR73" s="3">
        <v>0</v>
      </c>
      <c r="BS73" s="3">
        <v>0</v>
      </c>
      <c r="BT73" s="3">
        <v>0</v>
      </c>
      <c r="BU73" s="3">
        <v>4285.32</v>
      </c>
      <c r="BV73" s="3">
        <v>0</v>
      </c>
      <c r="BW73" s="3">
        <v>0</v>
      </c>
      <c r="BX73" s="3">
        <v>-18932.100000000006</v>
      </c>
      <c r="BY73" s="3">
        <v>17415.099999999999</v>
      </c>
      <c r="BZ73" s="3">
        <v>0</v>
      </c>
      <c r="CA73" s="3">
        <v>-33851.31</v>
      </c>
      <c r="CB73" s="3">
        <v>0</v>
      </c>
      <c r="CC73" s="3">
        <v>0</v>
      </c>
      <c r="CD73" s="3">
        <v>0</v>
      </c>
    </row>
    <row r="74" spans="1:82" ht="15.05" x14ac:dyDescent="0.3">
      <c r="A74" s="25">
        <v>2149</v>
      </c>
      <c r="B74" s="42" t="str">
        <f>_xlfn.XLOOKUP(A74,'Schools lookup'!A:A,'Schools lookup'!B:B)</f>
        <v>CIP2149</v>
      </c>
      <c r="C74" s="42" t="str">
        <f>_xlfn.XLOOKUP(A74,'Schools lookup'!A:A,'Schools lookup'!C:C)</f>
        <v>Kilburn Infant and Nursery School</v>
      </c>
      <c r="D74" s="3">
        <v>9807.130000000001</v>
      </c>
      <c r="E74" s="3">
        <v>14894</v>
      </c>
      <c r="F74" s="3">
        <v>833.56</v>
      </c>
      <c r="G74" s="3">
        <v>804146.5199999999</v>
      </c>
      <c r="H74" s="3">
        <v>0</v>
      </c>
      <c r="I74" s="3">
        <v>68587.13</v>
      </c>
      <c r="J74" s="3">
        <v>0</v>
      </c>
      <c r="K74" s="3">
        <v>38550</v>
      </c>
      <c r="L74" s="3">
        <v>77030.510000000009</v>
      </c>
      <c r="M74" s="3">
        <v>0</v>
      </c>
      <c r="N74" s="3">
        <v>0</v>
      </c>
      <c r="O74" s="3">
        <v>3945.78</v>
      </c>
      <c r="P74" s="3">
        <v>57.5</v>
      </c>
      <c r="Q74" s="3">
        <v>8696.93</v>
      </c>
      <c r="R74" s="3">
        <v>26.8</v>
      </c>
      <c r="S74" s="3">
        <v>0</v>
      </c>
      <c r="T74" s="3">
        <v>0</v>
      </c>
      <c r="U74" s="3">
        <v>0</v>
      </c>
      <c r="V74" s="3">
        <v>0</v>
      </c>
      <c r="W74" s="3">
        <v>2978</v>
      </c>
      <c r="X74" s="3">
        <v>357380.22000000003</v>
      </c>
      <c r="Y74" s="3">
        <v>27277.089999999993</v>
      </c>
      <c r="Z74" s="3">
        <v>232918.72999999992</v>
      </c>
      <c r="AA74" s="3">
        <v>49085.750000000022</v>
      </c>
      <c r="AB74">
        <v>45498.47</v>
      </c>
      <c r="AC74">
        <v>0</v>
      </c>
      <c r="AD74">
        <v>27497.679999999986</v>
      </c>
      <c r="AE74">
        <v>3881.1799999999994</v>
      </c>
      <c r="AF74">
        <v>2012.85</v>
      </c>
      <c r="AG74">
        <v>9389.4500000000007</v>
      </c>
      <c r="AH74">
        <v>1884.8600000000001</v>
      </c>
      <c r="AI74">
        <v>31109.649999999998</v>
      </c>
      <c r="AJ74">
        <v>2472</v>
      </c>
      <c r="AK74">
        <v>4149.8099999999995</v>
      </c>
      <c r="AL74">
        <v>12395.789999999999</v>
      </c>
      <c r="AM74">
        <v>21223.64</v>
      </c>
      <c r="AN74">
        <v>14096.75</v>
      </c>
      <c r="AO74">
        <v>3197.4499999999994</v>
      </c>
      <c r="AP74">
        <v>33703.100000000006</v>
      </c>
      <c r="AQ74">
        <v>2687</v>
      </c>
      <c r="AR74">
        <v>0</v>
      </c>
      <c r="AS74">
        <v>285</v>
      </c>
      <c r="AT74">
        <v>0</v>
      </c>
      <c r="AU74">
        <v>999.54</v>
      </c>
      <c r="AV74">
        <v>0</v>
      </c>
      <c r="AW74">
        <v>0</v>
      </c>
      <c r="AX74">
        <v>0</v>
      </c>
      <c r="AY74">
        <v>2819.49</v>
      </c>
      <c r="AZ74">
        <v>3790.5</v>
      </c>
      <c r="BA74">
        <v>176.58</v>
      </c>
      <c r="BB74">
        <v>12114.66</v>
      </c>
      <c r="BC74" s="3">
        <v>22255</v>
      </c>
      <c r="BD74" s="3">
        <v>10552.92</v>
      </c>
      <c r="BE74" s="3">
        <v>18971.510000000002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5300.5</v>
      </c>
      <c r="BL74" s="3">
        <v>0</v>
      </c>
      <c r="BM74" s="3">
        <v>0</v>
      </c>
      <c r="BN74" s="3">
        <v>1</v>
      </c>
      <c r="BO74" s="3">
        <v>0</v>
      </c>
      <c r="BP74" s="3">
        <v>4940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>
        <v>0</v>
      </c>
      <c r="BW74" s="3">
        <v>0</v>
      </c>
      <c r="BX74" s="3">
        <v>57021.630000000005</v>
      </c>
      <c r="BY74" s="3">
        <v>1194.06</v>
      </c>
      <c r="BZ74" s="3">
        <v>0</v>
      </c>
      <c r="CA74" s="3">
        <v>17872</v>
      </c>
      <c r="CB74" s="3">
        <v>0</v>
      </c>
      <c r="CC74" s="3">
        <v>-33517.31</v>
      </c>
      <c r="CD74" s="3">
        <v>0</v>
      </c>
    </row>
    <row r="75" spans="1:82" ht="15.05" x14ac:dyDescent="0.3">
      <c r="A75" s="25">
        <v>2150</v>
      </c>
      <c r="B75" s="42" t="str">
        <f>_xlfn.XLOOKUP(A75,'Schools lookup'!A:A,'Schools lookup'!B:B)</f>
        <v>CIP2150</v>
      </c>
      <c r="C75" s="42" t="str">
        <f>_xlfn.XLOOKUP(A75,'Schools lookup'!A:A,'Schools lookup'!C:C)</f>
        <v>Killamarsh Junior School</v>
      </c>
      <c r="D75" s="3">
        <v>-243214.45</v>
      </c>
      <c r="E75" s="3">
        <v>27094.639999999999</v>
      </c>
      <c r="F75" s="3">
        <v>17669.77</v>
      </c>
      <c r="G75" s="3">
        <v>814569.47000000009</v>
      </c>
      <c r="H75" s="3">
        <v>0</v>
      </c>
      <c r="I75" s="3">
        <v>54070.28</v>
      </c>
      <c r="J75" s="3">
        <v>0</v>
      </c>
      <c r="K75" s="3">
        <v>69690</v>
      </c>
      <c r="L75" s="3">
        <v>70703</v>
      </c>
      <c r="M75" s="3">
        <v>0</v>
      </c>
      <c r="N75" s="3">
        <v>0</v>
      </c>
      <c r="O75" s="3">
        <v>34540.57</v>
      </c>
      <c r="P75" s="3">
        <v>21556.130000000005</v>
      </c>
      <c r="Q75" s="3">
        <v>20669.16</v>
      </c>
      <c r="R75" s="3">
        <v>30.07</v>
      </c>
      <c r="S75" s="3">
        <v>17729.900000000001</v>
      </c>
      <c r="T75" s="3">
        <v>0</v>
      </c>
      <c r="U75" s="3">
        <v>0</v>
      </c>
      <c r="V75" s="3">
        <v>0</v>
      </c>
      <c r="W75" s="3">
        <v>7345.99</v>
      </c>
      <c r="X75" s="3">
        <v>438817.11999999988</v>
      </c>
      <c r="Y75" s="3">
        <v>0</v>
      </c>
      <c r="Z75" s="3">
        <v>171482.18999999994</v>
      </c>
      <c r="AA75" s="3">
        <v>52840.399999999965</v>
      </c>
      <c r="AB75">
        <v>53457.21</v>
      </c>
      <c r="AC75">
        <v>68.58</v>
      </c>
      <c r="AD75">
        <v>26448.010000000017</v>
      </c>
      <c r="AE75">
        <v>3825.3500000000004</v>
      </c>
      <c r="AF75">
        <v>1453</v>
      </c>
      <c r="AG75">
        <v>10339.869999999999</v>
      </c>
      <c r="AH75">
        <v>2198.85</v>
      </c>
      <c r="AI75">
        <v>14924.840000000002</v>
      </c>
      <c r="AJ75">
        <v>424.06</v>
      </c>
      <c r="AK75">
        <v>802.08999999999992</v>
      </c>
      <c r="AL75">
        <v>3524.3400000000006</v>
      </c>
      <c r="AM75">
        <v>22430.959999999999</v>
      </c>
      <c r="AN75">
        <v>18463</v>
      </c>
      <c r="AO75">
        <v>2450.5899999999997</v>
      </c>
      <c r="AP75">
        <v>63918.80999999999</v>
      </c>
      <c r="AQ75">
        <v>2578</v>
      </c>
      <c r="AR75">
        <v>0</v>
      </c>
      <c r="AS75">
        <v>25020.880000000001</v>
      </c>
      <c r="AT75">
        <v>0</v>
      </c>
      <c r="AU75">
        <v>6963.619999999999</v>
      </c>
      <c r="AV75">
        <v>0</v>
      </c>
      <c r="AW75">
        <v>0</v>
      </c>
      <c r="AX75">
        <v>0</v>
      </c>
      <c r="AY75">
        <v>11032.000000000002</v>
      </c>
      <c r="AZ75">
        <v>4488</v>
      </c>
      <c r="BA75">
        <v>4335.1899999999996</v>
      </c>
      <c r="BB75">
        <v>46512.070000000014</v>
      </c>
      <c r="BC75" s="3">
        <v>54369.36</v>
      </c>
      <c r="BD75" s="3">
        <v>72154.310000000012</v>
      </c>
      <c r="BE75" s="3">
        <v>21110.190000000002</v>
      </c>
      <c r="BF75" s="3">
        <v>0</v>
      </c>
      <c r="BG75" s="3">
        <v>0</v>
      </c>
      <c r="BH75" s="3">
        <v>0</v>
      </c>
      <c r="BI75" s="3">
        <v>0</v>
      </c>
      <c r="BJ75" s="3">
        <v>623.8900000000001</v>
      </c>
      <c r="BK75" s="3">
        <v>5361.25</v>
      </c>
      <c r="BL75" s="3">
        <v>0</v>
      </c>
      <c r="BM75" s="3">
        <v>0</v>
      </c>
      <c r="BN75" s="3">
        <v>1</v>
      </c>
      <c r="BO75" s="3">
        <v>0</v>
      </c>
      <c r="BP75" s="3">
        <v>11262.109999999999</v>
      </c>
      <c r="BQ75" s="3">
        <v>4.55</v>
      </c>
      <c r="BR75" s="3">
        <v>0</v>
      </c>
      <c r="BS75" s="3">
        <v>0</v>
      </c>
      <c r="BT75" s="3">
        <v>0</v>
      </c>
      <c r="BU75" s="3">
        <v>8208</v>
      </c>
      <c r="BV75" s="3">
        <v>0</v>
      </c>
      <c r="BW75" s="3">
        <v>0</v>
      </c>
      <c r="BX75" s="3">
        <v>-276088.76</v>
      </c>
      <c r="BY75" s="3">
        <v>3560.91</v>
      </c>
      <c r="BZ75" s="3">
        <v>0</v>
      </c>
      <c r="CA75" s="3">
        <v>33816.74</v>
      </c>
      <c r="CB75" s="3">
        <v>0</v>
      </c>
      <c r="CC75" s="3">
        <v>14894</v>
      </c>
      <c r="CD75" s="3">
        <v>0</v>
      </c>
    </row>
    <row r="76" spans="1:82" ht="15.05" x14ac:dyDescent="0.3">
      <c r="A76" s="25">
        <v>2151</v>
      </c>
      <c r="B76" s="42" t="str">
        <f>_xlfn.XLOOKUP(A76,'Schools lookup'!A:A,'Schools lookup'!B:B)</f>
        <v>CIP2151</v>
      </c>
      <c r="C76" s="42" t="str">
        <f>_xlfn.XLOOKUP(A76,'Schools lookup'!A:A,'Schools lookup'!C:C)</f>
        <v>Killamarsh Infant School</v>
      </c>
      <c r="D76" s="3">
        <v>213727.27000000002</v>
      </c>
      <c r="E76" s="3">
        <v>-14790.860000000004</v>
      </c>
      <c r="F76" s="3">
        <v>3147.15</v>
      </c>
      <c r="G76" s="3">
        <v>889905.52</v>
      </c>
      <c r="H76" s="3">
        <v>0</v>
      </c>
      <c r="I76" s="3">
        <v>74986.67</v>
      </c>
      <c r="J76" s="3">
        <v>0</v>
      </c>
      <c r="K76" s="3">
        <v>55115</v>
      </c>
      <c r="L76" s="3">
        <v>87143.8</v>
      </c>
      <c r="M76" s="3">
        <v>0</v>
      </c>
      <c r="N76" s="3">
        <v>0</v>
      </c>
      <c r="O76" s="3">
        <v>25762.610000000004</v>
      </c>
      <c r="P76" s="3">
        <v>2963.9500000000003</v>
      </c>
      <c r="Q76" s="3">
        <v>8411.9</v>
      </c>
      <c r="R76" s="3">
        <v>248.35000000000002</v>
      </c>
      <c r="S76" s="3">
        <v>0</v>
      </c>
      <c r="T76" s="3">
        <v>0</v>
      </c>
      <c r="U76" s="3">
        <v>0</v>
      </c>
      <c r="V76" s="3">
        <v>0</v>
      </c>
      <c r="W76" s="3">
        <v>28253.05</v>
      </c>
      <c r="X76" s="3">
        <v>504757.13999999996</v>
      </c>
      <c r="Y76" s="3">
        <v>0</v>
      </c>
      <c r="Z76" s="3">
        <v>243298.00999999995</v>
      </c>
      <c r="AA76" s="3">
        <v>0</v>
      </c>
      <c r="AB76">
        <v>34183.69000000001</v>
      </c>
      <c r="AC76">
        <v>0</v>
      </c>
      <c r="AD76">
        <v>39185.059999999983</v>
      </c>
      <c r="AE76">
        <v>3959.71</v>
      </c>
      <c r="AF76">
        <v>4655.5</v>
      </c>
      <c r="AG76">
        <v>11254.66</v>
      </c>
      <c r="AH76">
        <v>2254.2799999999997</v>
      </c>
      <c r="AI76">
        <v>18843.510000000002</v>
      </c>
      <c r="AJ76">
        <v>1364.99</v>
      </c>
      <c r="AK76">
        <v>40592.89</v>
      </c>
      <c r="AL76">
        <v>3407.65</v>
      </c>
      <c r="AM76">
        <v>22554.040000000005</v>
      </c>
      <c r="AN76">
        <v>20958</v>
      </c>
      <c r="AO76">
        <v>2288.389999999999</v>
      </c>
      <c r="AP76">
        <v>31853.839999999993</v>
      </c>
      <c r="AQ76">
        <v>2037.5</v>
      </c>
      <c r="AR76">
        <v>0</v>
      </c>
      <c r="AS76">
        <v>14288.699999999999</v>
      </c>
      <c r="AT76">
        <v>0</v>
      </c>
      <c r="AU76">
        <v>0</v>
      </c>
      <c r="AV76">
        <v>1529.9299999999998</v>
      </c>
      <c r="AW76">
        <v>0</v>
      </c>
      <c r="AX76">
        <v>0</v>
      </c>
      <c r="AY76">
        <v>435.88999999999959</v>
      </c>
      <c r="AZ76">
        <v>4606.5</v>
      </c>
      <c r="BA76">
        <v>2530.59</v>
      </c>
      <c r="BB76">
        <v>63472.079999999994</v>
      </c>
      <c r="BC76" s="3">
        <v>37614.959999999992</v>
      </c>
      <c r="BD76" s="3">
        <v>5255.84</v>
      </c>
      <c r="BE76" s="3">
        <v>19368.63</v>
      </c>
      <c r="BF76" s="3">
        <v>0</v>
      </c>
      <c r="BG76" s="3">
        <v>0</v>
      </c>
      <c r="BH76" s="3">
        <v>0</v>
      </c>
      <c r="BI76" s="3">
        <v>40395.99</v>
      </c>
      <c r="BJ76" s="3">
        <v>0</v>
      </c>
      <c r="BK76" s="3">
        <v>5838.7</v>
      </c>
      <c r="BL76" s="3">
        <v>0</v>
      </c>
      <c r="BM76" s="3">
        <v>0</v>
      </c>
      <c r="BN76" s="3">
        <v>1</v>
      </c>
      <c r="BO76" s="3">
        <v>0</v>
      </c>
      <c r="BP76" s="3">
        <v>9222.3799999999992</v>
      </c>
      <c r="BQ76" s="3">
        <v>0</v>
      </c>
      <c r="BR76" s="3">
        <v>1185.58</v>
      </c>
      <c r="BS76" s="3">
        <v>0</v>
      </c>
      <c r="BT76" s="3">
        <v>0</v>
      </c>
      <c r="BU76" s="3">
        <v>0</v>
      </c>
      <c r="BV76" s="3">
        <v>4865.8999999999996</v>
      </c>
      <c r="BW76" s="3">
        <v>0</v>
      </c>
      <c r="BX76" s="3">
        <v>221713.09000000003</v>
      </c>
      <c r="BY76" s="3">
        <v>0</v>
      </c>
      <c r="BZ76" s="3">
        <v>-6288.01</v>
      </c>
      <c r="CA76" s="3">
        <v>-26933.800000000003</v>
      </c>
      <c r="CB76" s="3">
        <v>0</v>
      </c>
      <c r="CC76" s="3">
        <v>27094.639999999999</v>
      </c>
      <c r="CD76" s="3">
        <v>0</v>
      </c>
    </row>
    <row r="77" spans="1:82" ht="15.05" x14ac:dyDescent="0.3">
      <c r="A77" s="25">
        <v>2153</v>
      </c>
      <c r="B77" s="42" t="str">
        <f>_xlfn.XLOOKUP(A77,'Schools lookup'!A:A,'Schools lookup'!B:B)</f>
        <v>CIP2153</v>
      </c>
      <c r="C77" s="42" t="str">
        <f>_xlfn.XLOOKUP(A77,'Schools lookup'!A:A,'Schools lookup'!C:C)</f>
        <v>Little Eaton Primary School</v>
      </c>
      <c r="D77" s="3">
        <v>-103865.18</v>
      </c>
      <c r="E77" s="3">
        <v>97900.06</v>
      </c>
      <c r="F77" s="3">
        <v>2856.96</v>
      </c>
      <c r="G77" s="3">
        <v>952414.20000000007</v>
      </c>
      <c r="H77" s="3">
        <v>0</v>
      </c>
      <c r="I77" s="3">
        <v>105038.23</v>
      </c>
      <c r="J77" s="3">
        <v>0</v>
      </c>
      <c r="K77" s="3">
        <v>19095</v>
      </c>
      <c r="L77" s="3">
        <v>68473</v>
      </c>
      <c r="M77" s="3">
        <v>0</v>
      </c>
      <c r="N77" s="3">
        <v>10</v>
      </c>
      <c r="O77" s="3">
        <v>20593.209999999995</v>
      </c>
      <c r="P77" s="3">
        <v>32877.14</v>
      </c>
      <c r="Q77" s="3">
        <v>24929.79</v>
      </c>
      <c r="R77" s="3">
        <v>0</v>
      </c>
      <c r="S77" s="3">
        <v>5186</v>
      </c>
      <c r="T77" s="3">
        <v>0</v>
      </c>
      <c r="U77" s="3">
        <v>0</v>
      </c>
      <c r="V77" s="3">
        <v>0</v>
      </c>
      <c r="W77" s="3">
        <v>27696.979999999989</v>
      </c>
      <c r="X77" s="3">
        <v>623540.7000000003</v>
      </c>
      <c r="Y77" s="3">
        <v>12386.759999999995</v>
      </c>
      <c r="Z77" s="3">
        <v>256794.32000000009</v>
      </c>
      <c r="AA77" s="3">
        <v>36760.590000000004</v>
      </c>
      <c r="AB77">
        <v>54012.029999999984</v>
      </c>
      <c r="AC77">
        <v>322.68999999999994</v>
      </c>
      <c r="AD77">
        <v>52950.62</v>
      </c>
      <c r="AE77">
        <v>5267.9800000000005</v>
      </c>
      <c r="AF77">
        <v>1261</v>
      </c>
      <c r="AG77">
        <v>12585.09</v>
      </c>
      <c r="AH77">
        <v>1474.36</v>
      </c>
      <c r="AI77">
        <v>17475</v>
      </c>
      <c r="AJ77">
        <v>0</v>
      </c>
      <c r="AK77">
        <v>1830.5</v>
      </c>
      <c r="AL77">
        <v>4453.68</v>
      </c>
      <c r="AM77">
        <v>21601.180000000008</v>
      </c>
      <c r="AN77">
        <v>16841.25</v>
      </c>
      <c r="AO77">
        <v>3255.1</v>
      </c>
      <c r="AP77">
        <v>17100.41</v>
      </c>
      <c r="AQ77">
        <v>2633.5</v>
      </c>
      <c r="AR77">
        <v>0</v>
      </c>
      <c r="AS77">
        <v>9958.7999999999993</v>
      </c>
      <c r="AT77">
        <v>0</v>
      </c>
      <c r="AU77">
        <v>0</v>
      </c>
      <c r="AV77">
        <v>0</v>
      </c>
      <c r="AW77">
        <v>4360</v>
      </c>
      <c r="AX77">
        <v>0</v>
      </c>
      <c r="AY77">
        <v>16538.969999999994</v>
      </c>
      <c r="AZ77">
        <v>6105</v>
      </c>
      <c r="BA77">
        <v>7834.2100000000009</v>
      </c>
      <c r="BB77">
        <v>77521.200000000041</v>
      </c>
      <c r="BC77" s="3">
        <v>19809.97</v>
      </c>
      <c r="BD77" s="3">
        <v>3835</v>
      </c>
      <c r="BE77" s="3">
        <v>18921.150000000001</v>
      </c>
      <c r="BF77" s="3">
        <v>0</v>
      </c>
      <c r="BG77" s="3">
        <v>0</v>
      </c>
      <c r="BH77" s="3">
        <v>0</v>
      </c>
      <c r="BI77" s="3">
        <v>18190.160000000003</v>
      </c>
      <c r="BJ77" s="3">
        <v>0</v>
      </c>
      <c r="BK77" s="3">
        <v>6351.25</v>
      </c>
      <c r="BL77" s="3">
        <v>0</v>
      </c>
      <c r="BM77" s="3">
        <v>0</v>
      </c>
      <c r="BN77" s="3">
        <v>1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4013.7</v>
      </c>
      <c r="BV77" s="3">
        <v>35</v>
      </c>
      <c r="BW77" s="3">
        <v>0</v>
      </c>
      <c r="BX77" s="3">
        <v>-182679.66999999998</v>
      </c>
      <c r="BY77" s="3">
        <v>5159.51</v>
      </c>
      <c r="BZ77" s="3">
        <v>0</v>
      </c>
      <c r="CA77" s="3">
        <v>107406.87999999998</v>
      </c>
      <c r="CB77" s="3">
        <v>0</v>
      </c>
      <c r="CC77" s="3">
        <v>-14790.860000000004</v>
      </c>
      <c r="CD77" s="3">
        <v>0</v>
      </c>
    </row>
    <row r="78" spans="1:82" ht="15.05" x14ac:dyDescent="0.3">
      <c r="A78" s="25">
        <v>2157</v>
      </c>
      <c r="B78" s="42" t="str">
        <f>_xlfn.XLOOKUP(A78,'Schools lookup'!A:A,'Schools lookup'!B:B)</f>
        <v>CIP2157</v>
      </c>
      <c r="C78" s="42" t="str">
        <f>_xlfn.XLOOKUP(A78,'Schools lookup'!A:A,'Schools lookup'!C:C)</f>
        <v>Harrington Junior School</v>
      </c>
      <c r="D78" s="3">
        <v>1195849.25</v>
      </c>
      <c r="E78" s="3">
        <v>0</v>
      </c>
      <c r="F78" s="3">
        <v>162160.09</v>
      </c>
      <c r="G78" s="3">
        <v>1321573.8999999999</v>
      </c>
      <c r="H78" s="3">
        <v>0</v>
      </c>
      <c r="I78" s="3">
        <v>9117.49</v>
      </c>
      <c r="J78" s="3">
        <v>0</v>
      </c>
      <c r="K78" s="3">
        <v>122565</v>
      </c>
      <c r="L78" s="3">
        <v>63081</v>
      </c>
      <c r="M78" s="3">
        <v>0</v>
      </c>
      <c r="N78" s="3">
        <v>0</v>
      </c>
      <c r="O78" s="3">
        <v>59825.399999999987</v>
      </c>
      <c r="P78" s="3">
        <v>54276.219999999994</v>
      </c>
      <c r="Q78" s="3">
        <v>362.61</v>
      </c>
      <c r="R78" s="3">
        <v>47.88</v>
      </c>
      <c r="S78" s="3">
        <v>13223</v>
      </c>
      <c r="T78" s="3">
        <v>0</v>
      </c>
      <c r="U78" s="3">
        <v>0</v>
      </c>
      <c r="V78" s="3">
        <v>0</v>
      </c>
      <c r="W78" s="3">
        <v>0</v>
      </c>
      <c r="X78" s="3">
        <v>838432.21000000043</v>
      </c>
      <c r="Y78" s="3">
        <v>0</v>
      </c>
      <c r="Z78" s="3">
        <v>203570.16000000006</v>
      </c>
      <c r="AA78" s="3">
        <v>37564.71</v>
      </c>
      <c r="AB78">
        <v>61356.499999999985</v>
      </c>
      <c r="AC78">
        <v>0</v>
      </c>
      <c r="AD78">
        <v>25962.979999999996</v>
      </c>
      <c r="AE78">
        <v>6972.0400000000027</v>
      </c>
      <c r="AF78">
        <v>1559.5</v>
      </c>
      <c r="AG78">
        <v>14397.52</v>
      </c>
      <c r="AH78">
        <v>3593.8900000000003</v>
      </c>
      <c r="AI78">
        <v>24601.630000000005</v>
      </c>
      <c r="AJ78">
        <v>7286.39</v>
      </c>
      <c r="AK78">
        <v>3510.1400000000003</v>
      </c>
      <c r="AL78">
        <v>22707.24</v>
      </c>
      <c r="AM78">
        <v>19538.46</v>
      </c>
      <c r="AN78">
        <v>20459</v>
      </c>
      <c r="AO78">
        <v>3916.2500000000005</v>
      </c>
      <c r="AP78">
        <v>54860.989999999976</v>
      </c>
      <c r="AQ78">
        <v>2836.86</v>
      </c>
      <c r="AR78">
        <v>0</v>
      </c>
      <c r="AS78">
        <v>1431.88</v>
      </c>
      <c r="AT78">
        <v>0</v>
      </c>
      <c r="AU78">
        <v>4905.1000000000004</v>
      </c>
      <c r="AV78">
        <v>0</v>
      </c>
      <c r="AW78">
        <v>0</v>
      </c>
      <c r="AX78">
        <v>0</v>
      </c>
      <c r="AY78">
        <v>4709.9099999999989</v>
      </c>
      <c r="AZ78">
        <v>7689</v>
      </c>
      <c r="BA78">
        <v>8779.35</v>
      </c>
      <c r="BB78">
        <v>75340.58</v>
      </c>
      <c r="BC78" s="3">
        <v>9213.2800000000007</v>
      </c>
      <c r="BD78" s="3">
        <v>8243.3299999999981</v>
      </c>
      <c r="BE78" s="3">
        <v>29709.579999999984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6643.75</v>
      </c>
      <c r="BL78" s="3">
        <v>0</v>
      </c>
      <c r="BM78" s="3">
        <v>0</v>
      </c>
      <c r="BN78" s="3">
        <v>1</v>
      </c>
      <c r="BO78" s="3">
        <v>0</v>
      </c>
      <c r="BP78" s="3">
        <v>50061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1336773.27</v>
      </c>
      <c r="BY78" s="3">
        <v>40642.839999999997</v>
      </c>
      <c r="BZ78" s="3">
        <v>78100</v>
      </c>
      <c r="CA78" s="3">
        <v>0</v>
      </c>
      <c r="CB78" s="3">
        <v>0</v>
      </c>
      <c r="CC78" s="3">
        <v>97900.06</v>
      </c>
      <c r="CD78" s="3">
        <v>0</v>
      </c>
    </row>
    <row r="79" spans="1:82" ht="15.05" x14ac:dyDescent="0.3">
      <c r="A79" s="25">
        <v>2159</v>
      </c>
      <c r="B79" s="42" t="str">
        <f>_xlfn.XLOOKUP(A79,'Schools lookup'!A:A,'Schools lookup'!B:B)</f>
        <v>CIP2159</v>
      </c>
      <c r="C79" s="42" t="str">
        <f>_xlfn.XLOOKUP(A79,'Schools lookup'!A:A,'Schools lookup'!C:C)</f>
        <v>Parklands Infant School</v>
      </c>
      <c r="D79" s="3">
        <v>417819.78</v>
      </c>
      <c r="E79" s="3">
        <v>330</v>
      </c>
      <c r="F79" s="3">
        <v>37598.68</v>
      </c>
      <c r="G79" s="3">
        <v>1127641.8599999999</v>
      </c>
      <c r="H79" s="3">
        <v>0</v>
      </c>
      <c r="I79" s="3">
        <v>35178.1</v>
      </c>
      <c r="J79" s="3">
        <v>0</v>
      </c>
      <c r="K79" s="3">
        <v>78180.329999999987</v>
      </c>
      <c r="L79" s="3">
        <v>94127</v>
      </c>
      <c r="M79" s="3">
        <v>0</v>
      </c>
      <c r="N79" s="3">
        <v>4625</v>
      </c>
      <c r="O79" s="3">
        <v>37278.880000000005</v>
      </c>
      <c r="P79" s="3">
        <v>4594.4000000000005</v>
      </c>
      <c r="Q79" s="3">
        <v>334.84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730187.43999999983</v>
      </c>
      <c r="Y79" s="3">
        <v>0</v>
      </c>
      <c r="Z79" s="3">
        <v>263712.93999999994</v>
      </c>
      <c r="AA79" s="3">
        <v>50770.409999999982</v>
      </c>
      <c r="AB79">
        <v>66501.37999999999</v>
      </c>
      <c r="AC79">
        <v>0</v>
      </c>
      <c r="AD79">
        <v>25287.630000000005</v>
      </c>
      <c r="AE79">
        <v>5271.0099999999984</v>
      </c>
      <c r="AF79">
        <v>1442.5</v>
      </c>
      <c r="AG79">
        <v>11631.48</v>
      </c>
      <c r="AH79">
        <v>1259.18</v>
      </c>
      <c r="AI79">
        <v>10716.65</v>
      </c>
      <c r="AJ79">
        <v>1380</v>
      </c>
      <c r="AK79">
        <v>2148.08</v>
      </c>
      <c r="AL79">
        <v>6002.4800000000005</v>
      </c>
      <c r="AM79">
        <v>13642.480000000001</v>
      </c>
      <c r="AN79">
        <v>18962</v>
      </c>
      <c r="AO79">
        <v>3260.6499999999996</v>
      </c>
      <c r="AP79">
        <v>29697.02</v>
      </c>
      <c r="AQ79">
        <v>2512.8000000000002</v>
      </c>
      <c r="AR79">
        <v>0</v>
      </c>
      <c r="AS79">
        <v>1515</v>
      </c>
      <c r="AT79" s="20">
        <v>0</v>
      </c>
      <c r="AU79">
        <v>0</v>
      </c>
      <c r="AV79">
        <v>0</v>
      </c>
      <c r="AW79">
        <v>0</v>
      </c>
      <c r="AX79">
        <v>0</v>
      </c>
      <c r="AY79">
        <v>8062.7500000000009</v>
      </c>
      <c r="AZ79">
        <v>5808</v>
      </c>
      <c r="BA79">
        <v>15669.599999999999</v>
      </c>
      <c r="BB79">
        <v>89539.32</v>
      </c>
      <c r="BC79" s="3">
        <v>15121.25</v>
      </c>
      <c r="BD79" s="3">
        <v>12162.17</v>
      </c>
      <c r="BE79" s="3">
        <v>23455.219999999994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6337.75</v>
      </c>
      <c r="BL79" s="3">
        <v>0</v>
      </c>
      <c r="BM79" s="3">
        <v>0</v>
      </c>
      <c r="BN79" s="3">
        <v>1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2331</v>
      </c>
      <c r="BV79" s="3">
        <v>0</v>
      </c>
      <c r="BW79" s="3">
        <v>0</v>
      </c>
      <c r="BX79" s="3">
        <v>384060.75</v>
      </c>
      <c r="BY79" s="3">
        <v>41605.43</v>
      </c>
      <c r="BZ79" s="3">
        <v>0</v>
      </c>
      <c r="CA79" s="3">
        <v>330</v>
      </c>
      <c r="CB79" s="3">
        <v>0</v>
      </c>
      <c r="CC79" s="3">
        <v>0</v>
      </c>
      <c r="CD79" s="3">
        <v>0</v>
      </c>
    </row>
    <row r="80" spans="1:82" ht="15.05" x14ac:dyDescent="0.3">
      <c r="A80" s="25">
        <v>2160</v>
      </c>
      <c r="B80" s="42" t="str">
        <f>_xlfn.XLOOKUP(A80,'Schools lookup'!A:A,'Schools lookup'!B:B)</f>
        <v>CIP2160</v>
      </c>
      <c r="C80" s="42" t="str">
        <f>_xlfn.XLOOKUP(A80,'Schools lookup'!A:A,'Schools lookup'!C:C)</f>
        <v>Grange Primary School</v>
      </c>
      <c r="D80" s="3">
        <v>343965.91000000003</v>
      </c>
      <c r="E80" s="3">
        <v>-46.9</v>
      </c>
      <c r="F80" s="3">
        <v>48746.45</v>
      </c>
      <c r="G80" s="3">
        <v>2304422.92</v>
      </c>
      <c r="H80" s="3">
        <v>0</v>
      </c>
      <c r="I80" s="3">
        <v>199999.8</v>
      </c>
      <c r="J80" s="3">
        <v>0</v>
      </c>
      <c r="K80" s="3">
        <v>222005</v>
      </c>
      <c r="L80" s="3">
        <v>132995.19</v>
      </c>
      <c r="M80" s="3">
        <v>0</v>
      </c>
      <c r="N80" s="3">
        <v>36400</v>
      </c>
      <c r="O80" s="3">
        <v>38055.89</v>
      </c>
      <c r="P80" s="3">
        <v>34297.30999999999</v>
      </c>
      <c r="Q80" s="3">
        <v>7422.04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1382145.8699999999</v>
      </c>
      <c r="Y80" s="3">
        <v>47381.010000000017</v>
      </c>
      <c r="Z80" s="3">
        <v>601945.60999999975</v>
      </c>
      <c r="AA80" s="3">
        <v>112224.04</v>
      </c>
      <c r="AB80">
        <v>109820.13999999996</v>
      </c>
      <c r="AC80">
        <v>0</v>
      </c>
      <c r="AD80">
        <v>90270.660000000033</v>
      </c>
      <c r="AE80">
        <v>12801.000000000004</v>
      </c>
      <c r="AF80">
        <v>1509</v>
      </c>
      <c r="AG80">
        <v>24655.200000000001</v>
      </c>
      <c r="AH80">
        <v>3147.95</v>
      </c>
      <c r="AI80">
        <v>44816.639999999992</v>
      </c>
      <c r="AJ80">
        <v>9758.6099999999988</v>
      </c>
      <c r="AK80">
        <v>9440.4699999999975</v>
      </c>
      <c r="AL80">
        <v>12079.78</v>
      </c>
      <c r="AM80">
        <v>56591.03</v>
      </c>
      <c r="AN80">
        <v>39405</v>
      </c>
      <c r="AO80">
        <v>12977.290000000005</v>
      </c>
      <c r="AP80">
        <v>81693.890000000014</v>
      </c>
      <c r="AQ80">
        <v>3643.7200000000003</v>
      </c>
      <c r="AR80">
        <v>0</v>
      </c>
      <c r="AS80">
        <v>8356.99</v>
      </c>
      <c r="AT80">
        <v>0</v>
      </c>
      <c r="AU80">
        <v>7826.55</v>
      </c>
      <c r="AV80">
        <v>0</v>
      </c>
      <c r="AW80">
        <v>0</v>
      </c>
      <c r="AX80">
        <v>0</v>
      </c>
      <c r="AY80">
        <v>20976.769999999997</v>
      </c>
      <c r="AZ80">
        <v>13623.29</v>
      </c>
      <c r="BA80">
        <v>12254.59</v>
      </c>
      <c r="BB80">
        <v>135790.73000000007</v>
      </c>
      <c r="BC80" s="3">
        <v>41602.419999999991</v>
      </c>
      <c r="BD80" s="3">
        <v>155233.79000000004</v>
      </c>
      <c r="BE80" s="3">
        <v>48177.500000000007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8823.5499999999993</v>
      </c>
      <c r="BL80" s="3">
        <v>0</v>
      </c>
      <c r="BM80" s="3">
        <v>0</v>
      </c>
      <c r="BN80" s="3">
        <v>1</v>
      </c>
      <c r="BO80" s="3">
        <v>0</v>
      </c>
      <c r="BP80" s="3">
        <v>12637</v>
      </c>
      <c r="BQ80" s="3">
        <v>0</v>
      </c>
      <c r="BR80" s="3">
        <v>10411</v>
      </c>
      <c r="BS80" s="3">
        <v>0</v>
      </c>
      <c r="BT80" s="3">
        <v>0</v>
      </c>
      <c r="BU80" s="3">
        <v>16898.05</v>
      </c>
      <c r="BV80" s="3">
        <v>0</v>
      </c>
      <c r="BW80" s="3">
        <v>0</v>
      </c>
      <c r="BX80" s="3">
        <v>219414.52</v>
      </c>
      <c r="BY80" s="3">
        <v>17623.95</v>
      </c>
      <c r="BZ80" s="3">
        <v>0</v>
      </c>
      <c r="CA80" s="3">
        <v>-46.9</v>
      </c>
      <c r="CB80" s="3">
        <v>0</v>
      </c>
      <c r="CC80" s="3">
        <v>330</v>
      </c>
      <c r="CD80" s="3">
        <v>0</v>
      </c>
    </row>
    <row r="81" spans="1:83" ht="15.05" x14ac:dyDescent="0.3">
      <c r="A81" s="25">
        <v>2161</v>
      </c>
      <c r="B81" s="42" t="str">
        <f>_xlfn.XLOOKUP(A81,'Schools lookup'!A:A,'Schools lookup'!B:B)</f>
        <v>CIP2161</v>
      </c>
      <c r="C81" s="42" t="str">
        <f>_xlfn.XLOOKUP(A81,'Schools lookup'!A:A,'Schools lookup'!C:C)</f>
        <v>Longmoor Primary School</v>
      </c>
      <c r="D81" s="3">
        <v>436107.16</v>
      </c>
      <c r="E81" s="3">
        <v>35309.030000000006</v>
      </c>
      <c r="F81" s="3">
        <v>41767.33</v>
      </c>
      <c r="G81" s="3">
        <v>2229292.27</v>
      </c>
      <c r="H81" s="3">
        <v>0</v>
      </c>
      <c r="I81" s="3">
        <v>123591.39000000001</v>
      </c>
      <c r="J81" s="3">
        <v>0</v>
      </c>
      <c r="K81" s="3">
        <v>201435</v>
      </c>
      <c r="L81" s="3">
        <v>137929.09</v>
      </c>
      <c r="M81" s="3">
        <v>1621</v>
      </c>
      <c r="N81" s="3">
        <v>1120</v>
      </c>
      <c r="O81" s="3">
        <v>30848.879999999997</v>
      </c>
      <c r="P81" s="3">
        <v>34705.959999999992</v>
      </c>
      <c r="Q81" s="3">
        <v>5243.32</v>
      </c>
      <c r="R81" s="3">
        <v>4874.54</v>
      </c>
      <c r="S81" s="3">
        <v>18101</v>
      </c>
      <c r="T81" s="3">
        <v>0</v>
      </c>
      <c r="U81" s="3">
        <v>0</v>
      </c>
      <c r="V81" s="3">
        <v>0</v>
      </c>
      <c r="W81" s="3">
        <v>48066.5</v>
      </c>
      <c r="X81" s="3">
        <v>1437990.8199999998</v>
      </c>
      <c r="Y81" s="3">
        <v>0</v>
      </c>
      <c r="Z81" s="3">
        <v>476230.14000000007</v>
      </c>
      <c r="AA81" s="3">
        <v>70975.440000000017</v>
      </c>
      <c r="AB81">
        <v>115378.29</v>
      </c>
      <c r="AC81">
        <v>0</v>
      </c>
      <c r="AD81">
        <v>69898.75</v>
      </c>
      <c r="AE81">
        <v>10134.300000000003</v>
      </c>
      <c r="AF81">
        <v>1652</v>
      </c>
      <c r="AG81">
        <v>23938.39</v>
      </c>
      <c r="AH81">
        <v>6081.1399999999994</v>
      </c>
      <c r="AI81">
        <v>30097.829999999994</v>
      </c>
      <c r="AJ81">
        <v>4178.8999999999996</v>
      </c>
      <c r="AK81">
        <v>5784.43</v>
      </c>
      <c r="AL81">
        <v>8854.5600000000013</v>
      </c>
      <c r="AM81">
        <v>27358.980000000007</v>
      </c>
      <c r="AN81">
        <v>41070</v>
      </c>
      <c r="AO81">
        <v>4985.0099999999993</v>
      </c>
      <c r="AP81">
        <v>68222.360000000015</v>
      </c>
      <c r="AQ81">
        <v>5840.7599999999984</v>
      </c>
      <c r="AR81">
        <v>0</v>
      </c>
      <c r="AS81">
        <v>6264.7</v>
      </c>
      <c r="AT81">
        <v>0</v>
      </c>
      <c r="AU81">
        <v>18845.96</v>
      </c>
      <c r="AV81">
        <v>0</v>
      </c>
      <c r="AW81">
        <v>4590</v>
      </c>
      <c r="AX81">
        <v>0</v>
      </c>
      <c r="AY81">
        <v>6000.25</v>
      </c>
      <c r="AZ81">
        <v>13309.5</v>
      </c>
      <c r="BA81">
        <v>3925.33</v>
      </c>
      <c r="BB81">
        <v>141786.96000000002</v>
      </c>
      <c r="BC81" s="3">
        <v>129650.44000000008</v>
      </c>
      <c r="BD81" s="3">
        <v>38229.600000000006</v>
      </c>
      <c r="BE81" s="3">
        <v>32585.38</v>
      </c>
      <c r="BF81" s="3">
        <v>0</v>
      </c>
      <c r="BG81" s="3">
        <v>0</v>
      </c>
      <c r="BH81" s="3">
        <v>0</v>
      </c>
      <c r="BI81" s="3">
        <v>55676.299999999988</v>
      </c>
      <c r="BJ81" s="3">
        <v>152.19000000000005</v>
      </c>
      <c r="BK81" s="3">
        <v>8699.35</v>
      </c>
      <c r="BL81" s="3">
        <v>0</v>
      </c>
      <c r="BM81" s="3">
        <v>0</v>
      </c>
      <c r="BN81" s="3">
        <v>1</v>
      </c>
      <c r="BO81" s="3">
        <v>0</v>
      </c>
      <c r="BP81" s="3">
        <v>3732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421009.38999999996</v>
      </c>
      <c r="BY81" s="3">
        <v>46734.68</v>
      </c>
      <c r="BZ81" s="3">
        <v>0</v>
      </c>
      <c r="CA81" s="3">
        <v>27547.040000000012</v>
      </c>
      <c r="CB81" s="3">
        <v>0</v>
      </c>
      <c r="CC81" s="3">
        <v>-46.9</v>
      </c>
      <c r="CD81" s="3">
        <v>0</v>
      </c>
    </row>
    <row r="82" spans="1:83" ht="15.05" x14ac:dyDescent="0.3">
      <c r="A82" s="25">
        <v>2172</v>
      </c>
      <c r="B82" s="42" t="str">
        <f>_xlfn.XLOOKUP(A82,'Schools lookup'!A:A,'Schools lookup'!B:B)</f>
        <v>CIP2172</v>
      </c>
      <c r="C82" s="42" t="str">
        <f>_xlfn.XLOOKUP(A82,'Schools lookup'!A:A,'Schools lookup'!C:C)</f>
        <v>Darley Dale Primary School</v>
      </c>
      <c r="D82" s="3">
        <v>61835.610000000008</v>
      </c>
      <c r="E82" s="3">
        <v>-12792.87000000001</v>
      </c>
      <c r="F82" s="3">
        <v>-2271.91</v>
      </c>
      <c r="G82" s="3">
        <v>1058837.21</v>
      </c>
      <c r="H82" s="3">
        <v>0</v>
      </c>
      <c r="I82" s="3">
        <v>89634.470000000016</v>
      </c>
      <c r="J82" s="3">
        <v>0</v>
      </c>
      <c r="K82" s="3">
        <v>64752.11</v>
      </c>
      <c r="L82" s="3">
        <v>86064.069999999992</v>
      </c>
      <c r="M82" s="3">
        <v>0</v>
      </c>
      <c r="N82" s="3">
        <v>1615</v>
      </c>
      <c r="O82" s="3">
        <v>14922.140000000001</v>
      </c>
      <c r="P82" s="3">
        <v>23494.9</v>
      </c>
      <c r="Q82" s="3">
        <v>879.57</v>
      </c>
      <c r="R82" s="3">
        <v>0</v>
      </c>
      <c r="S82" s="3">
        <v>25382.589999999982</v>
      </c>
      <c r="T82" s="3">
        <v>0</v>
      </c>
      <c r="U82" s="3">
        <v>0</v>
      </c>
      <c r="V82" s="3">
        <v>0</v>
      </c>
      <c r="W82" s="3">
        <v>29456</v>
      </c>
      <c r="X82" s="3">
        <v>644466.5700000003</v>
      </c>
      <c r="Y82" s="3">
        <v>6523.6499999999978</v>
      </c>
      <c r="Z82" s="3">
        <v>258886.30999999994</v>
      </c>
      <c r="AA82" s="3">
        <v>0</v>
      </c>
      <c r="AB82">
        <v>54109.119999999995</v>
      </c>
      <c r="AC82">
        <v>0</v>
      </c>
      <c r="AD82">
        <v>35811.220000000016</v>
      </c>
      <c r="AE82">
        <v>4834.29</v>
      </c>
      <c r="AF82">
        <v>4032.54</v>
      </c>
      <c r="AG82">
        <v>11753.3</v>
      </c>
      <c r="AH82">
        <v>1625.78</v>
      </c>
      <c r="AI82">
        <v>22092.390000000003</v>
      </c>
      <c r="AJ82">
        <v>4488.83</v>
      </c>
      <c r="AK82">
        <v>96931.130000000019</v>
      </c>
      <c r="AL82">
        <v>8550.25</v>
      </c>
      <c r="AM82">
        <v>24676.269999999997</v>
      </c>
      <c r="AN82">
        <v>23078.75</v>
      </c>
      <c r="AO82">
        <v>2166.4700000000003</v>
      </c>
      <c r="AP82">
        <v>48228.520000000019</v>
      </c>
      <c r="AQ82">
        <v>3300</v>
      </c>
      <c r="AR82">
        <v>0</v>
      </c>
      <c r="AS82">
        <v>11910.189999999999</v>
      </c>
      <c r="AT82">
        <v>0</v>
      </c>
      <c r="AU82">
        <v>13128</v>
      </c>
      <c r="AV82">
        <v>0</v>
      </c>
      <c r="AW82">
        <v>50</v>
      </c>
      <c r="AX82">
        <v>0</v>
      </c>
      <c r="AY82">
        <v>5775.28</v>
      </c>
      <c r="AZ82">
        <v>6732</v>
      </c>
      <c r="BA82">
        <v>11497.5</v>
      </c>
      <c r="BB82">
        <v>77201.960000000036</v>
      </c>
      <c r="BC82" s="3">
        <v>0</v>
      </c>
      <c r="BD82" s="3">
        <v>11671.25</v>
      </c>
      <c r="BE82" s="3">
        <v>21046.479999999996</v>
      </c>
      <c r="BF82" s="3">
        <v>0</v>
      </c>
      <c r="BG82" s="3">
        <v>0</v>
      </c>
      <c r="BH82" s="3">
        <v>0</v>
      </c>
      <c r="BI82" s="3">
        <v>41048.659999999989</v>
      </c>
      <c r="BJ82" s="3">
        <v>0</v>
      </c>
      <c r="BK82" s="3">
        <v>6295</v>
      </c>
      <c r="BL82" s="3">
        <v>0</v>
      </c>
      <c r="BM82" s="3">
        <v>0</v>
      </c>
      <c r="BN82" s="3">
        <v>1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8552</v>
      </c>
      <c r="BV82" s="3">
        <v>0</v>
      </c>
      <c r="BW82" s="3">
        <v>0</v>
      </c>
      <c r="BX82" s="3">
        <v>12849.619999999999</v>
      </c>
      <c r="BY82" s="3">
        <v>0</v>
      </c>
      <c r="BZ82" s="3">
        <v>-4528.91</v>
      </c>
      <c r="CA82" s="3">
        <v>-24385.53</v>
      </c>
      <c r="CB82" s="3">
        <v>0</v>
      </c>
      <c r="CC82" s="3">
        <v>35309.030000000006</v>
      </c>
      <c r="CD82" s="3">
        <v>0</v>
      </c>
    </row>
    <row r="83" spans="1:83" ht="15.05" x14ac:dyDescent="0.3">
      <c r="A83" s="25">
        <v>2173</v>
      </c>
      <c r="B83" s="42" t="str">
        <f>_xlfn.XLOOKUP(A83,'Schools lookup'!A:A,'Schools lookup'!B:B)</f>
        <v>CIP2173</v>
      </c>
      <c r="C83" s="42" t="str">
        <f>_xlfn.XLOOKUP(A83,'Schools lookup'!A:A,'Schools lookup'!C:C)</f>
        <v>Tansley Primary School</v>
      </c>
      <c r="D83" s="3">
        <v>104098.2</v>
      </c>
      <c r="E83" s="3">
        <v>4854.380000000001</v>
      </c>
      <c r="F83" s="3">
        <v>20158.189999999999</v>
      </c>
      <c r="G83" s="3">
        <v>619351.27</v>
      </c>
      <c r="H83" s="3">
        <v>0</v>
      </c>
      <c r="I83" s="3">
        <v>16671.069999999996</v>
      </c>
      <c r="J83" s="3">
        <v>0</v>
      </c>
      <c r="K83" s="3">
        <v>31473.64</v>
      </c>
      <c r="L83" s="3">
        <v>36358</v>
      </c>
      <c r="M83" s="3">
        <v>0</v>
      </c>
      <c r="N83" s="3">
        <v>0</v>
      </c>
      <c r="O83" s="3">
        <v>10794.71</v>
      </c>
      <c r="P83" s="3">
        <v>11411.9</v>
      </c>
      <c r="Q83" s="3">
        <v>673.17000000000007</v>
      </c>
      <c r="R83" s="3">
        <v>277.64</v>
      </c>
      <c r="S83" s="3">
        <v>0</v>
      </c>
      <c r="T83" s="3">
        <v>0</v>
      </c>
      <c r="U83" s="3">
        <v>0</v>
      </c>
      <c r="V83" s="3">
        <v>0</v>
      </c>
      <c r="W83" s="3">
        <v>11910.699999999999</v>
      </c>
      <c r="X83" s="3">
        <v>261192.04999999993</v>
      </c>
      <c r="Y83" s="3">
        <v>802.96</v>
      </c>
      <c r="Z83" s="3">
        <v>116168.87000000004</v>
      </c>
      <c r="AA83" s="3">
        <v>0</v>
      </c>
      <c r="AB83">
        <v>34996.979999999996</v>
      </c>
      <c r="AC83">
        <v>0</v>
      </c>
      <c r="AD83">
        <v>20807.699999999997</v>
      </c>
      <c r="AE83">
        <v>2181.89</v>
      </c>
      <c r="AF83">
        <v>722.5</v>
      </c>
      <c r="AG83">
        <v>6720.4400000000005</v>
      </c>
      <c r="AH83">
        <v>1334.62</v>
      </c>
      <c r="AI83">
        <v>16429.37</v>
      </c>
      <c r="AJ83">
        <v>0</v>
      </c>
      <c r="AK83">
        <v>16495.809999999998</v>
      </c>
      <c r="AL83">
        <v>1804.5200000000002</v>
      </c>
      <c r="AM83">
        <v>13472.23</v>
      </c>
      <c r="AN83">
        <v>12599.75</v>
      </c>
      <c r="AO83">
        <v>1050.9000000000001</v>
      </c>
      <c r="AP83">
        <v>21494.89000000001</v>
      </c>
      <c r="AQ83">
        <v>3552.7999999999997</v>
      </c>
      <c r="AR83">
        <v>0</v>
      </c>
      <c r="AS83">
        <v>5367.38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1117.0299999999995</v>
      </c>
      <c r="AZ83">
        <v>2574</v>
      </c>
      <c r="BA83">
        <v>68745.320000000007</v>
      </c>
      <c r="BB83">
        <v>31032.649999999998</v>
      </c>
      <c r="BC83" s="3">
        <v>0</v>
      </c>
      <c r="BD83" s="3">
        <v>4702.08</v>
      </c>
      <c r="BE83" s="3">
        <v>14857.35</v>
      </c>
      <c r="BF83" s="3">
        <v>0</v>
      </c>
      <c r="BG83" s="3">
        <v>0</v>
      </c>
      <c r="BH83" s="3">
        <v>0</v>
      </c>
      <c r="BI83" s="3">
        <v>11103.19</v>
      </c>
      <c r="BJ83" s="3">
        <v>0</v>
      </c>
      <c r="BK83" s="3">
        <v>4978.75</v>
      </c>
      <c r="BL83" s="3">
        <v>0</v>
      </c>
      <c r="BM83" s="3">
        <v>0</v>
      </c>
      <c r="BN83" s="3">
        <v>1</v>
      </c>
      <c r="BO83" s="3">
        <v>0</v>
      </c>
      <c r="BP83" s="3">
        <v>7359.2</v>
      </c>
      <c r="BQ83" s="3">
        <v>0</v>
      </c>
      <c r="BR83" s="3">
        <v>0</v>
      </c>
      <c r="BS83" s="3">
        <v>0</v>
      </c>
      <c r="BT83" s="3">
        <v>0</v>
      </c>
      <c r="BU83" s="3">
        <v>995</v>
      </c>
      <c r="BV83" s="3">
        <v>471.99</v>
      </c>
      <c r="BW83" s="3">
        <v>0</v>
      </c>
      <c r="BX83" s="3">
        <v>170885.50999999998</v>
      </c>
      <c r="BY83" s="3">
        <v>16310.75</v>
      </c>
      <c r="BZ83" s="3">
        <v>0</v>
      </c>
      <c r="CA83" s="3">
        <v>5661.8900000000012</v>
      </c>
      <c r="CB83" s="3">
        <v>0</v>
      </c>
      <c r="CC83" s="3">
        <v>-12792.87000000001</v>
      </c>
      <c r="CD83" s="3">
        <v>0</v>
      </c>
    </row>
    <row r="84" spans="1:83" ht="15.05" x14ac:dyDescent="0.3">
      <c r="A84" s="25">
        <v>2174</v>
      </c>
      <c r="B84" s="42" t="str">
        <f>_xlfn.XLOOKUP(A84,'Schools lookup'!A:A,'Schools lookup'!B:B)</f>
        <v>CIP2174</v>
      </c>
      <c r="C84" s="42" t="str">
        <f>_xlfn.XLOOKUP(A84,'Schools lookup'!A:A,'Schools lookup'!C:C)</f>
        <v>Melbourne Junior School</v>
      </c>
      <c r="D84" s="3">
        <v>191501.82</v>
      </c>
      <c r="E84" s="3">
        <v>0</v>
      </c>
      <c r="F84" s="3">
        <v>6511.62</v>
      </c>
      <c r="G84" s="3">
        <v>1200297.6299999999</v>
      </c>
      <c r="H84" s="3">
        <v>0</v>
      </c>
      <c r="I84" s="3">
        <v>122500.65000000002</v>
      </c>
      <c r="J84" s="3">
        <v>0</v>
      </c>
      <c r="K84" s="3">
        <v>63342</v>
      </c>
      <c r="L84" s="3">
        <v>52015</v>
      </c>
      <c r="M84" s="3">
        <v>0</v>
      </c>
      <c r="N84" s="3">
        <v>3260</v>
      </c>
      <c r="O84" s="3">
        <v>22271.020000000004</v>
      </c>
      <c r="P84" s="3">
        <v>68154.05</v>
      </c>
      <c r="Q84" s="3">
        <v>28438.77</v>
      </c>
      <c r="R84" s="3">
        <v>134.03</v>
      </c>
      <c r="S84" s="3">
        <v>29225.700000000008</v>
      </c>
      <c r="T84" s="3">
        <v>0</v>
      </c>
      <c r="U84" s="3">
        <v>0</v>
      </c>
      <c r="V84" s="3">
        <v>0</v>
      </c>
      <c r="W84" s="3">
        <v>0</v>
      </c>
      <c r="X84" s="3">
        <v>757265.94000000006</v>
      </c>
      <c r="Y84" s="3">
        <v>18966.870000000003</v>
      </c>
      <c r="Z84" s="3">
        <v>280207.77</v>
      </c>
      <c r="AA84" s="3">
        <v>0</v>
      </c>
      <c r="AB84">
        <v>56209.189999999995</v>
      </c>
      <c r="AC84">
        <v>0</v>
      </c>
      <c r="AD84">
        <v>14261.230000000009</v>
      </c>
      <c r="AE84">
        <v>6922.62</v>
      </c>
      <c r="AF84">
        <v>2943</v>
      </c>
      <c r="AG84">
        <v>15845.119999999999</v>
      </c>
      <c r="AH84">
        <v>3541.83</v>
      </c>
      <c r="AI84">
        <v>23737.08</v>
      </c>
      <c r="AJ84">
        <v>4090</v>
      </c>
      <c r="AK84">
        <v>54147.069999999992</v>
      </c>
      <c r="AL84">
        <v>9050.0399999999991</v>
      </c>
      <c r="AM84">
        <v>21366.42</v>
      </c>
      <c r="AN84">
        <v>21831.25</v>
      </c>
      <c r="AO84">
        <v>3836.7200000000003</v>
      </c>
      <c r="AP84">
        <v>78673.150000000009</v>
      </c>
      <c r="AQ84">
        <v>2961.73</v>
      </c>
      <c r="AR84">
        <v>0</v>
      </c>
      <c r="AS84">
        <v>0</v>
      </c>
      <c r="AT84">
        <v>0</v>
      </c>
      <c r="AU84">
        <v>266.66999999999996</v>
      </c>
      <c r="AV84">
        <v>0</v>
      </c>
      <c r="AW84">
        <v>0</v>
      </c>
      <c r="AX84">
        <v>0</v>
      </c>
      <c r="AY84">
        <v>16971.630000000005</v>
      </c>
      <c r="AZ84">
        <v>7755</v>
      </c>
      <c r="BA84">
        <v>16378.840000000002</v>
      </c>
      <c r="BB84">
        <v>90811.099999999991</v>
      </c>
      <c r="BC84" s="3">
        <v>26918.34</v>
      </c>
      <c r="BD84" s="3">
        <v>17084.66</v>
      </c>
      <c r="BE84" s="3">
        <v>35574.349999999984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6857.5</v>
      </c>
      <c r="BL84" s="3">
        <v>0</v>
      </c>
      <c r="BM84" s="3">
        <v>0</v>
      </c>
      <c r="BN84" s="3">
        <v>1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2344</v>
      </c>
      <c r="BV84" s="3">
        <v>0</v>
      </c>
      <c r="BW84" s="3">
        <v>0</v>
      </c>
      <c r="BX84" s="3">
        <v>193523.05</v>
      </c>
      <c r="BY84" s="3">
        <v>11025.12</v>
      </c>
      <c r="BZ84" s="3">
        <v>0</v>
      </c>
      <c r="CA84" s="3">
        <v>0</v>
      </c>
      <c r="CB84" s="3">
        <v>0</v>
      </c>
      <c r="CC84" s="3">
        <v>4854.380000000001</v>
      </c>
      <c r="CD84" s="3">
        <v>0</v>
      </c>
    </row>
    <row r="85" spans="1:83" ht="15.05" x14ac:dyDescent="0.3">
      <c r="A85" s="25">
        <v>2175</v>
      </c>
      <c r="B85" s="42" t="str">
        <f>_xlfn.XLOOKUP(A85,'Schools lookup'!A:A,'Schools lookup'!B:B)</f>
        <v>CIP2175</v>
      </c>
      <c r="C85" s="42" t="str">
        <f>_xlfn.XLOOKUP(A85,'Schools lookup'!A:A,'Schools lookup'!C:C)</f>
        <v>Melbourne Infant School</v>
      </c>
      <c r="D85" s="3">
        <v>22083.15</v>
      </c>
      <c r="E85" s="3">
        <v>0</v>
      </c>
      <c r="F85" s="3">
        <v>-839.45</v>
      </c>
      <c r="G85" s="3">
        <v>761832.43</v>
      </c>
      <c r="H85" s="3">
        <v>0</v>
      </c>
      <c r="I85" s="3">
        <v>24840.190000000002</v>
      </c>
      <c r="J85" s="3">
        <v>0</v>
      </c>
      <c r="K85" s="3">
        <v>25655</v>
      </c>
      <c r="L85" s="3">
        <v>91669</v>
      </c>
      <c r="M85" s="3">
        <v>0</v>
      </c>
      <c r="N85" s="3">
        <v>0</v>
      </c>
      <c r="O85" s="3">
        <v>14966.949999999999</v>
      </c>
      <c r="P85" s="3">
        <v>371.51</v>
      </c>
      <c r="Q85" s="3">
        <v>10311.49</v>
      </c>
      <c r="R85" s="3">
        <v>236.57</v>
      </c>
      <c r="S85" s="3">
        <v>8504</v>
      </c>
      <c r="T85" s="3">
        <v>0</v>
      </c>
      <c r="U85" s="3">
        <v>0</v>
      </c>
      <c r="V85" s="3">
        <v>0</v>
      </c>
      <c r="W85" s="3">
        <v>0</v>
      </c>
      <c r="X85" s="3">
        <v>463500.98999999993</v>
      </c>
      <c r="Y85" s="3">
        <v>10044.220000000001</v>
      </c>
      <c r="Z85" s="3">
        <v>133272.56999999998</v>
      </c>
      <c r="AA85" s="3">
        <v>0</v>
      </c>
      <c r="AB85">
        <v>46989</v>
      </c>
      <c r="AC85">
        <v>0</v>
      </c>
      <c r="AD85">
        <v>24397.279999999999</v>
      </c>
      <c r="AE85">
        <v>3280.4899999999993</v>
      </c>
      <c r="AF85">
        <v>2123</v>
      </c>
      <c r="AG85">
        <v>8319.07</v>
      </c>
      <c r="AH85">
        <v>2136.73</v>
      </c>
      <c r="AI85">
        <v>13626.970000000001</v>
      </c>
      <c r="AJ85">
        <v>1810</v>
      </c>
      <c r="AK85">
        <v>50935.679999999993</v>
      </c>
      <c r="AL85">
        <v>2205.23</v>
      </c>
      <c r="AM85">
        <v>16648.510000000002</v>
      </c>
      <c r="AN85">
        <v>20459</v>
      </c>
      <c r="AO85">
        <v>2227.5699999999997</v>
      </c>
      <c r="AP85">
        <v>14464.279999999992</v>
      </c>
      <c r="AQ85">
        <v>2654.33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10852.990000000003</v>
      </c>
      <c r="AZ85">
        <v>4620</v>
      </c>
      <c r="BA85">
        <v>291.19000000000005</v>
      </c>
      <c r="BB85">
        <v>80815.080000000016</v>
      </c>
      <c r="BC85" s="3">
        <v>6616.71</v>
      </c>
      <c r="BD85" s="3">
        <v>11004</v>
      </c>
      <c r="BE85" s="3">
        <v>19750.569999999996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5755</v>
      </c>
      <c r="BL85" s="3">
        <v>0</v>
      </c>
      <c r="BM85" s="3">
        <v>0</v>
      </c>
      <c r="BN85" s="3">
        <v>1</v>
      </c>
      <c r="BO85" s="3">
        <v>0</v>
      </c>
      <c r="BP85" s="3">
        <v>790</v>
      </c>
      <c r="BQ85" s="3">
        <v>0</v>
      </c>
      <c r="BR85" s="3">
        <v>1770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7424.83</v>
      </c>
      <c r="BY85" s="3">
        <v>2355.5500000000002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</row>
    <row r="86" spans="1:83" ht="15.05" x14ac:dyDescent="0.3">
      <c r="A86" s="25">
        <v>2179</v>
      </c>
      <c r="B86" s="42" t="str">
        <f>_xlfn.XLOOKUP(A86,'Schools lookup'!A:A,'Schools lookup'!B:B)</f>
        <v>CIP2179</v>
      </c>
      <c r="C86" s="42" t="str">
        <f>_xlfn.XLOOKUP(A86,'Schools lookup'!A:A,'Schools lookup'!C:C)</f>
        <v>New Mills Primary School</v>
      </c>
      <c r="D86" s="3">
        <v>-57006.5</v>
      </c>
      <c r="E86" s="3">
        <v>27095.939999999995</v>
      </c>
      <c r="F86" s="3">
        <v>-4028.42</v>
      </c>
      <c r="G86" s="3">
        <v>1140765.6800000002</v>
      </c>
      <c r="H86" s="3">
        <v>0</v>
      </c>
      <c r="I86" s="3">
        <v>54472.289999999994</v>
      </c>
      <c r="J86" s="3">
        <v>0</v>
      </c>
      <c r="K86" s="3">
        <v>67805</v>
      </c>
      <c r="L86" s="3">
        <v>97590.91</v>
      </c>
      <c r="M86" s="3">
        <v>0</v>
      </c>
      <c r="N86" s="3">
        <v>0</v>
      </c>
      <c r="O86" s="3">
        <v>33594.660000000003</v>
      </c>
      <c r="P86" s="3">
        <v>24824.480000000003</v>
      </c>
      <c r="Q86" s="3">
        <v>52157.39</v>
      </c>
      <c r="R86" s="3">
        <v>3014.2000000000003</v>
      </c>
      <c r="S86" s="3">
        <v>422</v>
      </c>
      <c r="T86" s="3">
        <v>0</v>
      </c>
      <c r="U86" s="3">
        <v>0</v>
      </c>
      <c r="V86" s="3">
        <v>0</v>
      </c>
      <c r="W86" s="3">
        <v>42108.5</v>
      </c>
      <c r="X86" s="3">
        <v>704456.24999999988</v>
      </c>
      <c r="Y86" s="3">
        <v>29773.68</v>
      </c>
      <c r="Z86" s="3">
        <v>213888.02999999988</v>
      </c>
      <c r="AA86" s="3">
        <v>50105.909999999982</v>
      </c>
      <c r="AB86">
        <v>49005.389999999985</v>
      </c>
      <c r="AC86">
        <v>824.64</v>
      </c>
      <c r="AD86">
        <v>39205.170000000006</v>
      </c>
      <c r="AE86">
        <v>7019.9100000000017</v>
      </c>
      <c r="AF86">
        <v>12587.5</v>
      </c>
      <c r="AG86">
        <v>14780.71</v>
      </c>
      <c r="AH86">
        <v>3218.5299999999997</v>
      </c>
      <c r="AI86">
        <v>16235.089999999998</v>
      </c>
      <c r="AJ86">
        <v>3460</v>
      </c>
      <c r="AK86">
        <v>2525.7200000000003</v>
      </c>
      <c r="AL86">
        <v>11168.8</v>
      </c>
      <c r="AM86">
        <v>18431.98</v>
      </c>
      <c r="AN86">
        <v>22080.75</v>
      </c>
      <c r="AO86">
        <v>3181.85</v>
      </c>
      <c r="AP86">
        <v>68687.229999999981</v>
      </c>
      <c r="AQ86">
        <v>923</v>
      </c>
      <c r="AR86">
        <v>0</v>
      </c>
      <c r="AS86">
        <v>11343.05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2402.5500000000002</v>
      </c>
      <c r="AZ86">
        <v>8665.2000000000007</v>
      </c>
      <c r="BA86">
        <v>29236.87</v>
      </c>
      <c r="BB86">
        <v>86199.140000000043</v>
      </c>
      <c r="BC86" s="3">
        <v>28596.009999999987</v>
      </c>
      <c r="BD86" s="3">
        <v>11616.33</v>
      </c>
      <c r="BE86" s="3">
        <v>20679.870000000003</v>
      </c>
      <c r="BF86" s="3">
        <v>0</v>
      </c>
      <c r="BG86" s="3">
        <v>0</v>
      </c>
      <c r="BH86" s="3">
        <v>0</v>
      </c>
      <c r="BI86" s="3">
        <v>30580.42</v>
      </c>
      <c r="BJ86" s="3">
        <v>450.93</v>
      </c>
      <c r="BK86" s="3">
        <v>6430</v>
      </c>
      <c r="BL86" s="3">
        <v>0</v>
      </c>
      <c r="BM86" s="3">
        <v>0</v>
      </c>
      <c r="BN86" s="3">
        <v>1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1292.5</v>
      </c>
      <c r="BV86" s="3">
        <v>0</v>
      </c>
      <c r="BW86" s="3">
        <v>0</v>
      </c>
      <c r="BX86" s="3">
        <v>-52659.05</v>
      </c>
      <c r="BY86" s="3">
        <v>1109.08</v>
      </c>
      <c r="BZ86" s="3">
        <v>0</v>
      </c>
      <c r="CA86" s="3">
        <v>38173.090000000004</v>
      </c>
      <c r="CB86" s="3">
        <v>0</v>
      </c>
      <c r="CC86" s="3">
        <v>0</v>
      </c>
      <c r="CD86" s="3">
        <v>0</v>
      </c>
    </row>
    <row r="87" spans="1:83" ht="15.05" x14ac:dyDescent="0.3">
      <c r="A87" s="25">
        <v>2181</v>
      </c>
      <c r="B87" s="42" t="str">
        <f>_xlfn.XLOOKUP(A87,'Schools lookup'!A:A,'Schools lookup'!B:B)</f>
        <v>CIP2181</v>
      </c>
      <c r="C87" s="42" t="str">
        <f>_xlfn.XLOOKUP(A87,'Schools lookup'!A:A,'Schools lookup'!C:C)</f>
        <v>Newtown Primary School</v>
      </c>
      <c r="D87" s="3">
        <v>66695.840000000011</v>
      </c>
      <c r="E87" s="3">
        <v>-40.46</v>
      </c>
      <c r="F87" s="3">
        <v>21632.46</v>
      </c>
      <c r="G87" s="3">
        <v>557182.51</v>
      </c>
      <c r="H87" s="3">
        <v>0</v>
      </c>
      <c r="I87" s="3">
        <v>10880.52</v>
      </c>
      <c r="J87" s="3">
        <v>0</v>
      </c>
      <c r="K87" s="3">
        <v>35960</v>
      </c>
      <c r="L87" s="3">
        <v>49847</v>
      </c>
      <c r="M87" s="3">
        <v>0</v>
      </c>
      <c r="N87" s="3">
        <v>0</v>
      </c>
      <c r="O87" s="3">
        <v>11482.96</v>
      </c>
      <c r="P87" s="3">
        <v>5852.75</v>
      </c>
      <c r="Q87" s="3">
        <v>1569.77</v>
      </c>
      <c r="R87" s="3">
        <v>3113.6400000000003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314595.52999999997</v>
      </c>
      <c r="Y87" s="3">
        <v>733.16</v>
      </c>
      <c r="Z87" s="3">
        <v>143653.90000000002</v>
      </c>
      <c r="AA87" s="3">
        <v>14644.319999999992</v>
      </c>
      <c r="AB87">
        <v>26155.819999999992</v>
      </c>
      <c r="AC87">
        <v>0</v>
      </c>
      <c r="AD87">
        <v>14415.150000000003</v>
      </c>
      <c r="AE87">
        <v>2737.7200000000003</v>
      </c>
      <c r="AF87">
        <v>1001</v>
      </c>
      <c r="AG87">
        <v>7012.24</v>
      </c>
      <c r="AH87">
        <v>1441.44</v>
      </c>
      <c r="AI87">
        <v>6841.79</v>
      </c>
      <c r="AJ87">
        <v>0</v>
      </c>
      <c r="AK87">
        <v>1361.4900000000002</v>
      </c>
      <c r="AL87">
        <v>4197.8599999999997</v>
      </c>
      <c r="AM87">
        <v>13507.990000000002</v>
      </c>
      <c r="AN87">
        <v>8982</v>
      </c>
      <c r="AO87">
        <v>2217.8200000000002</v>
      </c>
      <c r="AP87">
        <v>26354.71</v>
      </c>
      <c r="AQ87">
        <v>3797.39</v>
      </c>
      <c r="AR87">
        <v>0</v>
      </c>
      <c r="AS87">
        <v>1068.72</v>
      </c>
      <c r="AT87">
        <v>0</v>
      </c>
      <c r="AU87">
        <v>0</v>
      </c>
      <c r="AV87">
        <v>912</v>
      </c>
      <c r="AW87">
        <v>0</v>
      </c>
      <c r="AX87">
        <v>0</v>
      </c>
      <c r="AY87">
        <v>4596.4000000000005</v>
      </c>
      <c r="AZ87">
        <v>2772</v>
      </c>
      <c r="BA87">
        <v>13937.47</v>
      </c>
      <c r="BB87">
        <v>33183.679999999978</v>
      </c>
      <c r="BC87" s="3">
        <v>6274.9800000000005</v>
      </c>
      <c r="BD87" s="3">
        <v>25710.05000000001</v>
      </c>
      <c r="BE87" s="3">
        <v>17414.46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4950.63</v>
      </c>
      <c r="BL87" s="3">
        <v>0</v>
      </c>
      <c r="BM87" s="3">
        <v>0</v>
      </c>
      <c r="BN87" s="3">
        <v>1</v>
      </c>
      <c r="BO87" s="3">
        <v>0</v>
      </c>
      <c r="BP87" s="3">
        <v>19955.54</v>
      </c>
      <c r="BQ87" s="3">
        <v>-2.84</v>
      </c>
      <c r="BR87" s="3">
        <v>0</v>
      </c>
      <c r="BS87" s="3">
        <v>0</v>
      </c>
      <c r="BT87" s="3">
        <v>0</v>
      </c>
      <c r="BU87" s="3">
        <v>2677.75</v>
      </c>
      <c r="BV87" s="3">
        <v>0</v>
      </c>
      <c r="BW87" s="3">
        <v>0</v>
      </c>
      <c r="BX87" s="3">
        <v>43063.9</v>
      </c>
      <c r="BY87" s="3">
        <v>3949.8</v>
      </c>
      <c r="BZ87" s="3">
        <v>0</v>
      </c>
      <c r="CA87" s="3">
        <v>-40.46</v>
      </c>
      <c r="CB87" s="3">
        <v>0</v>
      </c>
      <c r="CC87" s="3">
        <v>-6.16</v>
      </c>
      <c r="CD87" s="3">
        <v>0</v>
      </c>
      <c r="CE87" s="2" t="s">
        <v>716</v>
      </c>
    </row>
    <row r="88" spans="1:83" ht="15.05" x14ac:dyDescent="0.3">
      <c r="A88" s="25">
        <v>2182</v>
      </c>
      <c r="B88" s="42" t="str">
        <f>_xlfn.XLOOKUP(A88,'Schools lookup'!A:A,'Schools lookup'!B:B)</f>
        <v>CIP2182</v>
      </c>
      <c r="C88" s="42" t="str">
        <f>_xlfn.XLOOKUP(A88,'Schools lookup'!A:A,'Schools lookup'!C:C)</f>
        <v>Thornsett Primary School</v>
      </c>
      <c r="D88" s="3">
        <v>81532.13</v>
      </c>
      <c r="E88" s="3">
        <v>0</v>
      </c>
      <c r="F88" s="3">
        <v>6374.66</v>
      </c>
      <c r="G88" s="3">
        <v>515045.55</v>
      </c>
      <c r="H88" s="3">
        <v>0</v>
      </c>
      <c r="I88" s="3">
        <v>8754.369999999999</v>
      </c>
      <c r="J88" s="3">
        <v>0</v>
      </c>
      <c r="K88" s="3">
        <v>34845</v>
      </c>
      <c r="L88" s="3">
        <v>45644.93</v>
      </c>
      <c r="M88" s="3">
        <v>0</v>
      </c>
      <c r="N88" s="3">
        <v>0</v>
      </c>
      <c r="O88" s="3">
        <v>10301.769999999999</v>
      </c>
      <c r="P88" s="3">
        <v>11128.15</v>
      </c>
      <c r="Q88" s="3">
        <v>2139.3200000000002</v>
      </c>
      <c r="R88" s="3">
        <v>21.41</v>
      </c>
      <c r="S88" s="3">
        <v>7036</v>
      </c>
      <c r="T88" s="3">
        <v>0</v>
      </c>
      <c r="U88" s="3">
        <v>0</v>
      </c>
      <c r="V88" s="3">
        <v>0</v>
      </c>
      <c r="W88" s="3">
        <v>0</v>
      </c>
      <c r="X88" s="3">
        <v>274491.54999999987</v>
      </c>
      <c r="Y88" s="3">
        <v>733.59999999999991</v>
      </c>
      <c r="Z88" s="3">
        <v>131715.27999999994</v>
      </c>
      <c r="AA88" s="3">
        <v>18057.629999999994</v>
      </c>
      <c r="AB88">
        <v>26061.369999999992</v>
      </c>
      <c r="AC88">
        <v>0</v>
      </c>
      <c r="AD88">
        <v>7914.1200000000008</v>
      </c>
      <c r="AE88">
        <v>4905.2299999999996</v>
      </c>
      <c r="AF88">
        <v>1498</v>
      </c>
      <c r="AG88">
        <v>6450.24</v>
      </c>
      <c r="AH88">
        <v>1292.74</v>
      </c>
      <c r="AI88">
        <v>4784.3999999999996</v>
      </c>
      <c r="AJ88">
        <v>456.97</v>
      </c>
      <c r="AK88">
        <v>1226.22</v>
      </c>
      <c r="AL88">
        <v>2569.5200000000004</v>
      </c>
      <c r="AM88">
        <v>15249.130000000005</v>
      </c>
      <c r="AN88">
        <v>5863.25</v>
      </c>
      <c r="AO88">
        <v>2078.4699999999998</v>
      </c>
      <c r="AP88">
        <v>31801.310000000005</v>
      </c>
      <c r="AQ88">
        <v>2214.25</v>
      </c>
      <c r="AR88">
        <v>0</v>
      </c>
      <c r="AS88">
        <v>4392</v>
      </c>
      <c r="AT88">
        <v>0</v>
      </c>
      <c r="AU88">
        <v>27.5</v>
      </c>
      <c r="AV88">
        <v>0</v>
      </c>
      <c r="AW88">
        <v>0</v>
      </c>
      <c r="AX88">
        <v>0</v>
      </c>
      <c r="AY88">
        <v>5717.54</v>
      </c>
      <c r="AZ88">
        <v>2442</v>
      </c>
      <c r="BA88">
        <v>11210.720000000001</v>
      </c>
      <c r="BB88">
        <v>37821.680000000029</v>
      </c>
      <c r="BC88" s="3">
        <v>3646.4299999999994</v>
      </c>
      <c r="BD88" s="3">
        <v>15854.419999999996</v>
      </c>
      <c r="BE88" s="3">
        <v>16829.109999999997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4967.5</v>
      </c>
      <c r="BL88" s="3">
        <v>0</v>
      </c>
      <c r="BM88" s="3">
        <v>0</v>
      </c>
      <c r="BN88" s="3">
        <v>1</v>
      </c>
      <c r="BO88" s="3">
        <v>0</v>
      </c>
      <c r="BP88" s="3">
        <v>3837</v>
      </c>
      <c r="BQ88" s="3">
        <v>0</v>
      </c>
      <c r="BR88" s="3">
        <v>0</v>
      </c>
      <c r="BS88" s="3">
        <v>0</v>
      </c>
      <c r="BT88" s="3">
        <v>0</v>
      </c>
      <c r="BU88" s="3">
        <v>524</v>
      </c>
      <c r="BV88" s="3">
        <v>0</v>
      </c>
      <c r="BW88" s="3">
        <v>0</v>
      </c>
      <c r="BX88" s="3">
        <v>79143.95</v>
      </c>
      <c r="BY88" s="3">
        <v>6981.16</v>
      </c>
      <c r="BZ88" s="3">
        <v>0</v>
      </c>
      <c r="CA88" s="3">
        <v>0</v>
      </c>
      <c r="CB88" s="3">
        <v>0</v>
      </c>
      <c r="CC88" s="3">
        <v>27095.939999999995</v>
      </c>
      <c r="CD88" s="3">
        <v>0</v>
      </c>
    </row>
    <row r="89" spans="1:83" ht="15.05" x14ac:dyDescent="0.3">
      <c r="A89" s="25">
        <v>2186</v>
      </c>
      <c r="B89" s="42" t="str">
        <f>_xlfn.XLOOKUP(A89,'Schools lookup'!A:A,'Schools lookup'!B:B)</f>
        <v>CIP2186</v>
      </c>
      <c r="C89" s="42" t="str">
        <f>_xlfn.XLOOKUP(A89,'Schools lookup'!A:A,'Schools lookup'!C:C)</f>
        <v>Overseal Primary School</v>
      </c>
      <c r="D89" s="3">
        <v>208560.29</v>
      </c>
      <c r="E89" s="3">
        <v>-2341.5</v>
      </c>
      <c r="F89" s="3">
        <v>9493.8700000000008</v>
      </c>
      <c r="G89" s="3">
        <v>1101415.1499999999</v>
      </c>
      <c r="H89" s="3">
        <v>0</v>
      </c>
      <c r="I89" s="3">
        <v>93760.249999999985</v>
      </c>
      <c r="J89" s="3">
        <v>0</v>
      </c>
      <c r="K89" s="3">
        <v>87105</v>
      </c>
      <c r="L89" s="3">
        <v>87744.29</v>
      </c>
      <c r="M89" s="3">
        <v>0</v>
      </c>
      <c r="N89" s="3">
        <v>0</v>
      </c>
      <c r="O89" s="3">
        <v>14742.890000000003</v>
      </c>
      <c r="P89" s="3">
        <v>18276.050000000007</v>
      </c>
      <c r="Q89" s="3">
        <v>3603.3700000000003</v>
      </c>
      <c r="R89" s="3">
        <v>1039.3399999999999</v>
      </c>
      <c r="S89" s="3">
        <v>4816</v>
      </c>
      <c r="T89" s="3">
        <v>0</v>
      </c>
      <c r="U89" s="3">
        <v>0</v>
      </c>
      <c r="V89" s="3">
        <v>0</v>
      </c>
      <c r="W89" s="3">
        <v>0</v>
      </c>
      <c r="X89" s="3">
        <v>708709.8899999999</v>
      </c>
      <c r="Y89" s="3">
        <v>1843.8500000000004</v>
      </c>
      <c r="Z89" s="3">
        <v>217523.9599999999</v>
      </c>
      <c r="AA89" s="3">
        <v>0</v>
      </c>
      <c r="AB89">
        <v>55529.270000000019</v>
      </c>
      <c r="AC89">
        <v>0</v>
      </c>
      <c r="AD89">
        <v>7453.56</v>
      </c>
      <c r="AE89">
        <v>4867.9699999999993</v>
      </c>
      <c r="AF89">
        <v>2724</v>
      </c>
      <c r="AG89">
        <v>12190.1</v>
      </c>
      <c r="AH89">
        <v>3149.75</v>
      </c>
      <c r="AI89">
        <v>20155</v>
      </c>
      <c r="AJ89">
        <v>1172.71</v>
      </c>
      <c r="AK89">
        <v>25972.260000000006</v>
      </c>
      <c r="AL89">
        <v>3916.5599999999995</v>
      </c>
      <c r="AM89">
        <v>21452.83</v>
      </c>
      <c r="AN89">
        <v>14221.5</v>
      </c>
      <c r="AO89">
        <v>2954.26</v>
      </c>
      <c r="AP89">
        <v>43327.479999999981</v>
      </c>
      <c r="AQ89">
        <v>2723</v>
      </c>
      <c r="AR89">
        <v>0</v>
      </c>
      <c r="AS89">
        <v>0</v>
      </c>
      <c r="AT89" s="20">
        <v>0</v>
      </c>
      <c r="AU89">
        <v>4045.92</v>
      </c>
      <c r="AV89">
        <v>0</v>
      </c>
      <c r="AW89">
        <v>0</v>
      </c>
      <c r="AX89">
        <v>0</v>
      </c>
      <c r="AY89">
        <v>5620.3900000000021</v>
      </c>
      <c r="AZ89">
        <v>6765</v>
      </c>
      <c r="BA89">
        <v>6526.3499999999995</v>
      </c>
      <c r="BB89">
        <v>77348.569999999963</v>
      </c>
      <c r="BC89" s="3">
        <v>7098.48</v>
      </c>
      <c r="BD89" s="3">
        <v>52604.880000000005</v>
      </c>
      <c r="BE89" s="3">
        <v>30430.01</v>
      </c>
      <c r="BF89" s="3">
        <v>0</v>
      </c>
      <c r="BG89" s="3">
        <v>0</v>
      </c>
      <c r="BH89" s="3">
        <v>0</v>
      </c>
      <c r="BI89" s="3">
        <v>0</v>
      </c>
      <c r="BJ89" s="3">
        <v>2063.7600000000002</v>
      </c>
      <c r="BK89" s="3">
        <v>6272.5</v>
      </c>
      <c r="BL89" s="3">
        <v>0</v>
      </c>
      <c r="BM89" s="3">
        <v>0</v>
      </c>
      <c r="BN89" s="3">
        <v>1</v>
      </c>
      <c r="BO89" s="3">
        <v>0</v>
      </c>
      <c r="BP89" s="3">
        <v>8345.84</v>
      </c>
      <c r="BQ89" s="3">
        <v>0</v>
      </c>
      <c r="BR89" s="3">
        <v>0</v>
      </c>
      <c r="BS89" s="3">
        <v>0</v>
      </c>
      <c r="BT89" s="3">
        <v>0</v>
      </c>
      <c r="BU89" s="3">
        <v>0</v>
      </c>
      <c r="BV89" s="3">
        <v>0</v>
      </c>
      <c r="BW89" s="3">
        <v>0</v>
      </c>
      <c r="BX89" s="3">
        <v>280735.08</v>
      </c>
      <c r="BY89" s="3">
        <v>7420.53</v>
      </c>
      <c r="BZ89" s="3">
        <v>0</v>
      </c>
      <c r="CA89" s="3">
        <v>-4405.26</v>
      </c>
      <c r="CB89" s="3">
        <v>0</v>
      </c>
      <c r="CC89" s="3">
        <v>-40.46</v>
      </c>
      <c r="CD89" s="3">
        <v>0</v>
      </c>
    </row>
    <row r="90" spans="1:83" ht="15.05" x14ac:dyDescent="0.3">
      <c r="A90" s="25">
        <v>2187</v>
      </c>
      <c r="B90" s="42" t="str">
        <f>_xlfn.XLOOKUP(A90,'Schools lookup'!A:A,'Schools lookup'!B:B)</f>
        <v>CIP2187</v>
      </c>
      <c r="C90" s="42" t="str">
        <f>_xlfn.XLOOKUP(A90,'Schools lookup'!A:A,'Schools lookup'!C:C)</f>
        <v>Parwich Primary School</v>
      </c>
      <c r="D90" s="3">
        <v>34885.909999999996</v>
      </c>
      <c r="E90" s="3">
        <v>5397.72</v>
      </c>
      <c r="F90" s="3">
        <v>24096.52</v>
      </c>
      <c r="G90" s="3">
        <v>292982.87</v>
      </c>
      <c r="H90" s="3">
        <v>0</v>
      </c>
      <c r="I90" s="3">
        <v>26388.379999999997</v>
      </c>
      <c r="J90" s="3">
        <v>0</v>
      </c>
      <c r="K90" s="3">
        <v>6410</v>
      </c>
      <c r="L90" s="3">
        <v>27818.25</v>
      </c>
      <c r="M90" s="3">
        <v>0</v>
      </c>
      <c r="N90" s="3">
        <v>0</v>
      </c>
      <c r="O90" s="3">
        <v>9984.74</v>
      </c>
      <c r="P90" s="3">
        <v>6662.55</v>
      </c>
      <c r="Q90" s="3">
        <v>6024.09</v>
      </c>
      <c r="R90" s="3">
        <v>0</v>
      </c>
      <c r="S90" s="3">
        <v>328.2</v>
      </c>
      <c r="T90" s="3">
        <v>0</v>
      </c>
      <c r="U90" s="3">
        <v>0</v>
      </c>
      <c r="V90" s="3">
        <v>0</v>
      </c>
      <c r="W90" s="3">
        <v>0</v>
      </c>
      <c r="X90" s="3">
        <v>191520.69000000003</v>
      </c>
      <c r="Y90" s="3">
        <v>0</v>
      </c>
      <c r="Z90" s="3">
        <v>30957.050000000014</v>
      </c>
      <c r="AA90" s="3">
        <v>12943.720000000005</v>
      </c>
      <c r="AB90">
        <v>34413.97</v>
      </c>
      <c r="AC90">
        <v>67.790000000000006</v>
      </c>
      <c r="AD90">
        <v>16221.470000000005</v>
      </c>
      <c r="AE90">
        <v>1232.8500000000001</v>
      </c>
      <c r="AF90">
        <v>943</v>
      </c>
      <c r="AG90">
        <v>3347.01</v>
      </c>
      <c r="AH90">
        <v>159.38999999999999</v>
      </c>
      <c r="AI90">
        <v>12064.679999999997</v>
      </c>
      <c r="AJ90">
        <v>1376.92</v>
      </c>
      <c r="AK90">
        <v>1139.69</v>
      </c>
      <c r="AL90">
        <v>685.6099999999999</v>
      </c>
      <c r="AM90">
        <v>4995.47</v>
      </c>
      <c r="AN90">
        <v>2894.2</v>
      </c>
      <c r="AO90">
        <v>2163.6999999999998</v>
      </c>
      <c r="AP90">
        <v>15888.869999999995</v>
      </c>
      <c r="AQ90">
        <v>134.5</v>
      </c>
      <c r="AR90">
        <v>0</v>
      </c>
      <c r="AS90">
        <v>724.5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2824.9899999999984</v>
      </c>
      <c r="AZ90">
        <v>660</v>
      </c>
      <c r="BA90">
        <v>908.12</v>
      </c>
      <c r="BB90">
        <v>20627.499999999993</v>
      </c>
      <c r="BC90" s="3">
        <v>0</v>
      </c>
      <c r="BD90" s="3">
        <v>10204.92</v>
      </c>
      <c r="BE90" s="3">
        <v>13009.959999999995</v>
      </c>
      <c r="BF90" s="3">
        <v>0</v>
      </c>
      <c r="BG90" s="3">
        <v>0</v>
      </c>
      <c r="BH90" s="3">
        <v>0</v>
      </c>
      <c r="BI90" s="3">
        <v>3250.8399999999997</v>
      </c>
      <c r="BJ90" s="3">
        <v>387.51</v>
      </c>
      <c r="BK90" s="3">
        <v>4213.75</v>
      </c>
      <c r="BL90" s="3">
        <v>0</v>
      </c>
      <c r="BM90" s="3">
        <v>0</v>
      </c>
      <c r="BN90" s="3">
        <v>1</v>
      </c>
      <c r="BO90" s="3">
        <v>0</v>
      </c>
      <c r="BP90" s="3">
        <v>12017.880000000001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29374.420000000002</v>
      </c>
      <c r="BY90" s="3">
        <v>16292.39</v>
      </c>
      <c r="BZ90" s="3">
        <v>0</v>
      </c>
      <c r="CA90" s="3">
        <v>1759.3700000000006</v>
      </c>
      <c r="CB90" s="3">
        <v>0</v>
      </c>
      <c r="CC90" s="3">
        <v>0</v>
      </c>
      <c r="CD90" s="3">
        <v>0</v>
      </c>
    </row>
    <row r="91" spans="1:83" ht="15.05" x14ac:dyDescent="0.3">
      <c r="A91" s="25">
        <v>2190</v>
      </c>
      <c r="B91" s="42" t="str">
        <f>_xlfn.XLOOKUP(A91,'Schools lookup'!A:A,'Schools lookup'!B:B)</f>
        <v>CIP2190</v>
      </c>
      <c r="C91" s="42" t="str">
        <f>_xlfn.XLOOKUP(A91,'Schools lookup'!A:A,'Schools lookup'!C:C)</f>
        <v>Pilsley Primary School</v>
      </c>
      <c r="D91" s="3">
        <v>-92461.17</v>
      </c>
      <c r="E91" s="3">
        <v>-3960.01</v>
      </c>
      <c r="F91" s="3">
        <v>18555.72</v>
      </c>
      <c r="G91" s="3">
        <v>1307026.04</v>
      </c>
      <c r="H91" s="3">
        <v>0</v>
      </c>
      <c r="I91" s="3">
        <v>234095.12</v>
      </c>
      <c r="J91" s="3">
        <v>0</v>
      </c>
      <c r="K91" s="3">
        <v>99160</v>
      </c>
      <c r="L91" s="3">
        <v>75163.820000000007</v>
      </c>
      <c r="M91" s="3">
        <v>0</v>
      </c>
      <c r="N91" s="3">
        <v>1045.5</v>
      </c>
      <c r="O91" s="3">
        <v>10855.180000000008</v>
      </c>
      <c r="P91" s="3">
        <v>14651.28</v>
      </c>
      <c r="Q91" s="3">
        <v>12179.630000000001</v>
      </c>
      <c r="R91" s="3">
        <v>822.8</v>
      </c>
      <c r="S91" s="3">
        <v>13782.650000000001</v>
      </c>
      <c r="T91" s="3">
        <v>0</v>
      </c>
      <c r="U91" s="3">
        <v>0</v>
      </c>
      <c r="V91" s="3">
        <v>0</v>
      </c>
      <c r="W91" s="3">
        <v>0</v>
      </c>
      <c r="X91" s="3">
        <v>794280.97999999986</v>
      </c>
      <c r="Y91" s="3">
        <v>195.25</v>
      </c>
      <c r="Z91" s="3">
        <v>518250.75000000006</v>
      </c>
      <c r="AA91" s="3">
        <v>55267.55</v>
      </c>
      <c r="AB91">
        <v>39929.989999999991</v>
      </c>
      <c r="AC91">
        <v>0</v>
      </c>
      <c r="AD91">
        <v>10351.649999999998</v>
      </c>
      <c r="AE91">
        <v>6639.8799999999992</v>
      </c>
      <c r="AF91">
        <v>5958.86</v>
      </c>
      <c r="AG91">
        <v>14081.9</v>
      </c>
      <c r="AH91">
        <v>3384.17</v>
      </c>
      <c r="AI91">
        <v>11477.130000000001</v>
      </c>
      <c r="AJ91">
        <v>2008.5</v>
      </c>
      <c r="AK91">
        <v>6543.55</v>
      </c>
      <c r="AL91">
        <v>4590.88</v>
      </c>
      <c r="AM91">
        <v>41748.939999999995</v>
      </c>
      <c r="AN91">
        <v>19461</v>
      </c>
      <c r="AO91">
        <v>4026.3300000000004</v>
      </c>
      <c r="AP91">
        <v>35285.99</v>
      </c>
      <c r="AQ91">
        <v>3875.88</v>
      </c>
      <c r="AR91">
        <v>0</v>
      </c>
      <c r="AS91">
        <v>5182.8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13536.080000000002</v>
      </c>
      <c r="AZ91">
        <v>6586.5</v>
      </c>
      <c r="BA91">
        <v>9006.77</v>
      </c>
      <c r="BB91">
        <v>63956.090000000018</v>
      </c>
      <c r="BC91" s="3">
        <v>39436.390000000007</v>
      </c>
      <c r="BD91" s="3">
        <v>47862.500000000007</v>
      </c>
      <c r="BE91" s="3">
        <v>22339.420000000002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6304</v>
      </c>
      <c r="BL91" s="3">
        <v>0</v>
      </c>
      <c r="BM91" s="3">
        <v>0</v>
      </c>
      <c r="BN91" s="3">
        <v>1</v>
      </c>
      <c r="BO91" s="3">
        <v>0</v>
      </c>
      <c r="BP91" s="3">
        <v>25772.16</v>
      </c>
      <c r="BQ91" s="3">
        <v>0</v>
      </c>
      <c r="BR91" s="3">
        <v>0</v>
      </c>
      <c r="BS91" s="3">
        <v>0</v>
      </c>
      <c r="BT91" s="3">
        <v>0</v>
      </c>
      <c r="BU91" s="3">
        <v>1560.47</v>
      </c>
      <c r="BV91" s="3">
        <v>0</v>
      </c>
      <c r="BW91" s="3">
        <v>0</v>
      </c>
      <c r="BX91" s="3">
        <v>-108944.88</v>
      </c>
      <c r="BY91" s="3">
        <v>0</v>
      </c>
      <c r="BZ91" s="3">
        <v>-2472.91</v>
      </c>
      <c r="CA91" s="3">
        <v>-3960.01</v>
      </c>
      <c r="CB91" s="3">
        <v>0</v>
      </c>
      <c r="CC91" s="3">
        <v>-2341.5</v>
      </c>
      <c r="CD91" s="3">
        <v>0</v>
      </c>
    </row>
    <row r="92" spans="1:83" ht="15.05" x14ac:dyDescent="0.3">
      <c r="A92" s="25">
        <v>2191</v>
      </c>
      <c r="B92" s="42" t="str">
        <f>_xlfn.XLOOKUP(A92,'Schools lookup'!A:A,'Schools lookup'!B:B)</f>
        <v>CIP2191</v>
      </c>
      <c r="C92" s="42" t="str">
        <f>_xlfn.XLOOKUP(A92,'Schools lookup'!A:A,'Schools lookup'!C:C)</f>
        <v>Park House Primary School</v>
      </c>
      <c r="D92" s="3">
        <v>70439.249999999985</v>
      </c>
      <c r="E92" s="3">
        <v>42098.860000000015</v>
      </c>
      <c r="F92" s="3">
        <v>2272.33</v>
      </c>
      <c r="G92" s="3">
        <v>1091393.46</v>
      </c>
      <c r="H92" s="3">
        <v>0</v>
      </c>
      <c r="I92" s="3">
        <v>56951.23000000001</v>
      </c>
      <c r="J92" s="3">
        <v>0</v>
      </c>
      <c r="K92" s="3">
        <v>38905</v>
      </c>
      <c r="L92" s="3">
        <v>79504</v>
      </c>
      <c r="M92" s="3">
        <v>0</v>
      </c>
      <c r="N92" s="3">
        <v>0</v>
      </c>
      <c r="O92" s="3">
        <v>9948.1099999999988</v>
      </c>
      <c r="P92" s="3">
        <v>21883.809999999998</v>
      </c>
      <c r="Q92" s="3">
        <v>14734.44</v>
      </c>
      <c r="R92" s="3">
        <v>2519.3000000000002</v>
      </c>
      <c r="S92" s="3">
        <v>14259.58</v>
      </c>
      <c r="T92" s="3">
        <v>0</v>
      </c>
      <c r="U92" s="3">
        <v>0</v>
      </c>
      <c r="V92" s="3">
        <v>0</v>
      </c>
      <c r="W92" s="3">
        <v>28215.25</v>
      </c>
      <c r="X92" s="3">
        <v>680025.62999999989</v>
      </c>
      <c r="Y92" s="3">
        <v>17851.14</v>
      </c>
      <c r="Z92" s="3">
        <v>248578.88999999987</v>
      </c>
      <c r="AA92" s="3">
        <v>7674.6900000000014</v>
      </c>
      <c r="AB92">
        <v>49137.389999999992</v>
      </c>
      <c r="AC92">
        <v>412.81</v>
      </c>
      <c r="AD92">
        <v>35538.029999999992</v>
      </c>
      <c r="AE92">
        <v>5410.0299999999988</v>
      </c>
      <c r="AF92">
        <v>2139.6</v>
      </c>
      <c r="AG92">
        <v>12005.9</v>
      </c>
      <c r="AH92">
        <v>3634.21</v>
      </c>
      <c r="AI92">
        <v>17484.32</v>
      </c>
      <c r="AJ92">
        <v>1761.72</v>
      </c>
      <c r="AK92">
        <v>27420.369999999995</v>
      </c>
      <c r="AL92">
        <v>4433.4099999999989</v>
      </c>
      <c r="AM92">
        <v>17666.240000000002</v>
      </c>
      <c r="AN92">
        <v>15094.75</v>
      </c>
      <c r="AO92">
        <v>3873.4300000000003</v>
      </c>
      <c r="AP92">
        <v>43209.290000000008</v>
      </c>
      <c r="AQ92">
        <v>1609</v>
      </c>
      <c r="AR92">
        <v>0</v>
      </c>
      <c r="AS92">
        <v>12271.82</v>
      </c>
      <c r="AT92">
        <v>0</v>
      </c>
      <c r="AU92">
        <v>110.99</v>
      </c>
      <c r="AV92">
        <v>0</v>
      </c>
      <c r="AW92">
        <v>10940.33</v>
      </c>
      <c r="AX92">
        <v>0</v>
      </c>
      <c r="AY92">
        <v>2331.2199999999971</v>
      </c>
      <c r="AZ92">
        <v>6798</v>
      </c>
      <c r="BA92">
        <v>20993.15</v>
      </c>
      <c r="BB92">
        <v>72051.09</v>
      </c>
      <c r="BC92" s="3">
        <v>23068.6</v>
      </c>
      <c r="BD92" s="3">
        <v>15410.53</v>
      </c>
      <c r="BE92" s="3">
        <v>21395.07</v>
      </c>
      <c r="BF92" s="3">
        <v>0</v>
      </c>
      <c r="BG92" s="3">
        <v>0</v>
      </c>
      <c r="BH92" s="3">
        <v>0</v>
      </c>
      <c r="BI92" s="3">
        <v>29260.469999999987</v>
      </c>
      <c r="BJ92" s="3">
        <v>670.5</v>
      </c>
      <c r="BK92" s="3">
        <v>6328.75</v>
      </c>
      <c r="BL92" s="3">
        <v>0</v>
      </c>
      <c r="BM92" s="3">
        <v>0</v>
      </c>
      <c r="BN92" s="3">
        <v>1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2030</v>
      </c>
      <c r="BV92" s="3">
        <v>0</v>
      </c>
      <c r="BW92" s="3">
        <v>0</v>
      </c>
      <c r="BX92" s="3">
        <v>20206.52999999997</v>
      </c>
      <c r="BY92" s="3">
        <v>6571.08</v>
      </c>
      <c r="BZ92" s="3">
        <v>0</v>
      </c>
      <c r="CA92" s="3">
        <v>40383.140000000029</v>
      </c>
      <c r="CB92" s="3">
        <v>0</v>
      </c>
      <c r="CC92" s="3">
        <v>5397.72</v>
      </c>
      <c r="CD92" s="3">
        <v>0</v>
      </c>
    </row>
    <row r="93" spans="1:83" ht="15.05" x14ac:dyDescent="0.3">
      <c r="A93" s="25">
        <v>2196</v>
      </c>
      <c r="B93" s="42" t="str">
        <f>_xlfn.XLOOKUP(A93,'Schools lookup'!A:A,'Schools lookup'!B:B)</f>
        <v>CIP2196</v>
      </c>
      <c r="C93" s="42" t="str">
        <f>_xlfn.XLOOKUP(A93,'Schools lookup'!A:A,'Schools lookup'!C:C)</f>
        <v>Anthony Bek Community Primary School</v>
      </c>
      <c r="D93" s="3">
        <v>265894.92</v>
      </c>
      <c r="E93" s="3">
        <v>11881.07</v>
      </c>
      <c r="F93" s="3">
        <v>9668.81</v>
      </c>
      <c r="G93" s="3">
        <v>1461795.73</v>
      </c>
      <c r="H93" s="3">
        <v>0</v>
      </c>
      <c r="I93" s="3">
        <v>108925.98999999999</v>
      </c>
      <c r="J93" s="3">
        <v>0</v>
      </c>
      <c r="K93" s="3">
        <v>155215</v>
      </c>
      <c r="L93" s="3">
        <v>87404.92</v>
      </c>
      <c r="M93" s="3">
        <v>0</v>
      </c>
      <c r="N93" s="3">
        <v>0</v>
      </c>
      <c r="O93" s="3">
        <v>24361.539999999997</v>
      </c>
      <c r="P93" s="3">
        <v>16915.360000000008</v>
      </c>
      <c r="Q93" s="3">
        <v>0</v>
      </c>
      <c r="R93" s="3">
        <v>9524.48</v>
      </c>
      <c r="S93" s="3">
        <v>18373</v>
      </c>
      <c r="T93" s="3">
        <v>0</v>
      </c>
      <c r="U93" s="3">
        <v>0</v>
      </c>
      <c r="V93" s="3">
        <v>0</v>
      </c>
      <c r="W93" s="3">
        <v>17924.650000000001</v>
      </c>
      <c r="X93" s="3">
        <v>751073.60000000009</v>
      </c>
      <c r="Y93" s="3">
        <v>0</v>
      </c>
      <c r="Z93" s="3">
        <v>558519.46999999986</v>
      </c>
      <c r="AA93" s="3">
        <v>8794.85</v>
      </c>
      <c r="AB93">
        <v>61153.579999999958</v>
      </c>
      <c r="AC93">
        <v>0</v>
      </c>
      <c r="AD93">
        <v>35196.80999999999</v>
      </c>
      <c r="AE93">
        <v>6953.920000000001</v>
      </c>
      <c r="AF93">
        <v>6928.04</v>
      </c>
      <c r="AG93">
        <v>3137.71</v>
      </c>
      <c r="AH93">
        <v>3690.5299999999997</v>
      </c>
      <c r="AI93">
        <v>36526.58</v>
      </c>
      <c r="AJ93">
        <v>2322.9599999999996</v>
      </c>
      <c r="AK93">
        <v>53346.03</v>
      </c>
      <c r="AL93">
        <v>5659.9899999999989</v>
      </c>
      <c r="AM93">
        <v>27331.479999999996</v>
      </c>
      <c r="AN93">
        <v>22829.25</v>
      </c>
      <c r="AO93">
        <v>9573.2899999999954</v>
      </c>
      <c r="AP93">
        <v>67966.999999999956</v>
      </c>
      <c r="AQ93">
        <v>682.61999999999989</v>
      </c>
      <c r="AR93">
        <v>0</v>
      </c>
      <c r="AS93">
        <v>3527.21</v>
      </c>
      <c r="AT93">
        <v>0</v>
      </c>
      <c r="AU93">
        <v>8629</v>
      </c>
      <c r="AV93">
        <v>0</v>
      </c>
      <c r="AW93">
        <v>1905</v>
      </c>
      <c r="AX93">
        <v>0</v>
      </c>
      <c r="AY93">
        <v>1378.17</v>
      </c>
      <c r="AZ93">
        <v>7374</v>
      </c>
      <c r="BA93">
        <v>11874.02</v>
      </c>
      <c r="BB93">
        <v>79323.409999999989</v>
      </c>
      <c r="BC93" s="3">
        <v>0</v>
      </c>
      <c r="BD93" s="3">
        <v>37489.93</v>
      </c>
      <c r="BE93" s="3">
        <v>22679.93</v>
      </c>
      <c r="BF93" s="3">
        <v>0</v>
      </c>
      <c r="BG93" s="3">
        <v>0</v>
      </c>
      <c r="BH93" s="3">
        <v>0</v>
      </c>
      <c r="BI93" s="3">
        <v>11381.390000000003</v>
      </c>
      <c r="BJ93" s="3">
        <v>0</v>
      </c>
      <c r="BK93" s="3">
        <v>6724.75</v>
      </c>
      <c r="BL93" s="3">
        <v>0</v>
      </c>
      <c r="BM93" s="3">
        <v>0</v>
      </c>
      <c r="BN93" s="3">
        <v>1</v>
      </c>
      <c r="BO93" s="3">
        <v>0</v>
      </c>
      <c r="BP93" s="3">
        <v>11385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312542.56</v>
      </c>
      <c r="BY93" s="3">
        <v>5008.5600000000004</v>
      </c>
      <c r="BZ93" s="3">
        <v>0</v>
      </c>
      <c r="CA93" s="3">
        <v>18424.329999999998</v>
      </c>
      <c r="CB93" s="3">
        <v>0</v>
      </c>
      <c r="CC93" s="3">
        <v>-3960.01</v>
      </c>
      <c r="CD93" s="3">
        <v>0</v>
      </c>
    </row>
    <row r="94" spans="1:83" ht="15.05" x14ac:dyDescent="0.3">
      <c r="A94" s="25">
        <v>2201</v>
      </c>
      <c r="B94" s="42" t="str">
        <f>_xlfn.XLOOKUP(A94,'Schools lookup'!A:A,'Schools lookup'!B:B)</f>
        <v>CIP2201</v>
      </c>
      <c r="C94" s="42" t="str">
        <f>_xlfn.XLOOKUP(A94,'Schools lookup'!A:A,'Schools lookup'!C:C)</f>
        <v>Ripley Junior School</v>
      </c>
      <c r="D94" s="3">
        <v>201228.17000000004</v>
      </c>
      <c r="E94" s="3">
        <v>81054.89999999998</v>
      </c>
      <c r="F94" s="3">
        <v>9502.7800000000007</v>
      </c>
      <c r="G94" s="3">
        <v>1216936.71</v>
      </c>
      <c r="H94" s="3">
        <v>0</v>
      </c>
      <c r="I94" s="3">
        <v>122179.9</v>
      </c>
      <c r="J94" s="3">
        <v>0</v>
      </c>
      <c r="K94" s="3">
        <v>152153.33000000002</v>
      </c>
      <c r="L94" s="3">
        <v>51420.719999999994</v>
      </c>
      <c r="M94" s="3">
        <v>10000</v>
      </c>
      <c r="N94" s="3">
        <v>790.5</v>
      </c>
      <c r="O94" s="3">
        <v>27276.05</v>
      </c>
      <c r="P94" s="3">
        <v>40569.39</v>
      </c>
      <c r="Q94" s="3">
        <v>7008.06</v>
      </c>
      <c r="R94" s="3">
        <v>3162.45</v>
      </c>
      <c r="S94" s="3">
        <v>5368.5</v>
      </c>
      <c r="T94" s="3">
        <v>0</v>
      </c>
      <c r="U94" s="3">
        <v>0</v>
      </c>
      <c r="V94" s="3">
        <v>0</v>
      </c>
      <c r="W94" s="3">
        <v>17586.600000000002</v>
      </c>
      <c r="X94" s="3">
        <v>731071.23999999987</v>
      </c>
      <c r="Y94" s="3">
        <v>2724.0000000000005</v>
      </c>
      <c r="Z94" s="3">
        <v>288044.87000000017</v>
      </c>
      <c r="AA94" s="3">
        <v>55160.789999999972</v>
      </c>
      <c r="AB94">
        <v>58139.91000000004</v>
      </c>
      <c r="AC94">
        <v>627.30999999999995</v>
      </c>
      <c r="AD94">
        <v>42762.02</v>
      </c>
      <c r="AE94">
        <v>6424.9299999999985</v>
      </c>
      <c r="AF94">
        <v>6870</v>
      </c>
      <c r="AG94">
        <v>13414.25</v>
      </c>
      <c r="AH94">
        <v>3497.2099999999996</v>
      </c>
      <c r="AI94">
        <v>161153.58000000002</v>
      </c>
      <c r="AJ94">
        <v>13837.239999999996</v>
      </c>
      <c r="AK94">
        <v>-16361.019999999995</v>
      </c>
      <c r="AL94">
        <v>10127.39</v>
      </c>
      <c r="AM94">
        <v>17999.91</v>
      </c>
      <c r="AN94">
        <v>12342.39</v>
      </c>
      <c r="AO94">
        <v>2675.2100000000005</v>
      </c>
      <c r="AP94">
        <v>27732.470000000012</v>
      </c>
      <c r="AQ94">
        <v>372.3</v>
      </c>
      <c r="AR94">
        <v>1189.75</v>
      </c>
      <c r="AS94">
        <v>8058.2999999999993</v>
      </c>
      <c r="AT94" s="20">
        <v>0</v>
      </c>
      <c r="AU94">
        <v>2228.1400000000003</v>
      </c>
      <c r="AV94">
        <v>6673.32</v>
      </c>
      <c r="AW94">
        <v>1923.3899999999994</v>
      </c>
      <c r="AX94">
        <v>0</v>
      </c>
      <c r="AY94">
        <v>3329.8300000000004</v>
      </c>
      <c r="AZ94">
        <v>10586.91</v>
      </c>
      <c r="BA94">
        <v>14400.61</v>
      </c>
      <c r="BB94">
        <v>61852.450000000033</v>
      </c>
      <c r="BC94" s="3">
        <v>58138.12</v>
      </c>
      <c r="BD94" s="3">
        <v>42158.990000000005</v>
      </c>
      <c r="BE94" s="3">
        <v>19568.060000000005</v>
      </c>
      <c r="BF94" s="3">
        <v>0</v>
      </c>
      <c r="BG94" s="3">
        <v>0</v>
      </c>
      <c r="BH94" s="3">
        <v>0</v>
      </c>
      <c r="BI94" s="3">
        <v>6431.1399999999994</v>
      </c>
      <c r="BJ94" s="3">
        <v>1405.7100000000003</v>
      </c>
      <c r="BK94" s="3">
        <v>7751.88</v>
      </c>
      <c r="BL94" s="3">
        <v>0</v>
      </c>
      <c r="BM94" s="3">
        <v>0</v>
      </c>
      <c r="BN94" s="3">
        <v>1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3">
        <v>169369.91</v>
      </c>
      <c r="BY94" s="3">
        <v>17254.66</v>
      </c>
      <c r="BZ94" s="3">
        <v>0</v>
      </c>
      <c r="CA94" s="3">
        <v>90804.64999999998</v>
      </c>
      <c r="CB94" s="3">
        <v>0</v>
      </c>
      <c r="CC94" s="3">
        <v>42098.860000000015</v>
      </c>
      <c r="CD94" s="3">
        <v>0</v>
      </c>
    </row>
    <row r="95" spans="1:83" ht="15.05" x14ac:dyDescent="0.3">
      <c r="A95" s="25">
        <v>2202</v>
      </c>
      <c r="B95" s="42" t="str">
        <f>_xlfn.XLOOKUP(A95,'Schools lookup'!A:A,'Schools lookup'!B:B)</f>
        <v>CIP2202</v>
      </c>
      <c r="C95" s="42" t="str">
        <f>_xlfn.XLOOKUP(A95,'Schools lookup'!A:A,'Schools lookup'!C:C)</f>
        <v>Ripley Infant School</v>
      </c>
      <c r="D95" s="3">
        <v>118743.8</v>
      </c>
      <c r="E95" s="3">
        <v>0</v>
      </c>
      <c r="F95" s="3">
        <v>7483.6</v>
      </c>
      <c r="G95" s="3">
        <v>1026716.22</v>
      </c>
      <c r="H95" s="3">
        <v>0</v>
      </c>
      <c r="I95" s="3">
        <v>53321.759999999995</v>
      </c>
      <c r="J95" s="3">
        <v>0</v>
      </c>
      <c r="K95" s="3">
        <v>109795</v>
      </c>
      <c r="L95" s="3">
        <v>94752.2</v>
      </c>
      <c r="M95" s="3">
        <v>0</v>
      </c>
      <c r="N95" s="3">
        <v>3712</v>
      </c>
      <c r="O95" s="3">
        <v>20374.759999999998</v>
      </c>
      <c r="P95" s="3">
        <v>112.04999999999998</v>
      </c>
      <c r="Q95" s="3">
        <v>282.10000000000002</v>
      </c>
      <c r="R95" s="3">
        <v>0</v>
      </c>
      <c r="S95" s="3">
        <v>4808.04</v>
      </c>
      <c r="T95" s="3">
        <v>0</v>
      </c>
      <c r="U95" s="3">
        <v>0</v>
      </c>
      <c r="V95" s="3">
        <v>0</v>
      </c>
      <c r="W95" s="3">
        <v>0</v>
      </c>
      <c r="X95" s="3">
        <v>551045.97</v>
      </c>
      <c r="Y95" s="3">
        <v>0</v>
      </c>
      <c r="Z95" s="3">
        <v>276825.66999999987</v>
      </c>
      <c r="AA95" s="3">
        <v>0</v>
      </c>
      <c r="AB95">
        <v>82375.540000000023</v>
      </c>
      <c r="AC95">
        <v>0</v>
      </c>
      <c r="AD95">
        <v>31444.840000000004</v>
      </c>
      <c r="AE95">
        <v>5042.7</v>
      </c>
      <c r="AF95">
        <v>4096.5</v>
      </c>
      <c r="AG95">
        <v>10925.880000000001</v>
      </c>
      <c r="AH95">
        <v>1322.94</v>
      </c>
      <c r="AI95">
        <v>18559.169999999998</v>
      </c>
      <c r="AJ95">
        <v>2428.6799999999989</v>
      </c>
      <c r="AK95">
        <v>51821.36</v>
      </c>
      <c r="AL95">
        <v>6615.85</v>
      </c>
      <c r="AM95">
        <v>14209.110000000002</v>
      </c>
      <c r="AN95">
        <v>21706.5</v>
      </c>
      <c r="AO95">
        <v>3048.87</v>
      </c>
      <c r="AP95">
        <v>39412.119999999981</v>
      </c>
      <c r="AQ95">
        <v>2539.75</v>
      </c>
      <c r="AR95">
        <v>0</v>
      </c>
      <c r="AS95">
        <v>0</v>
      </c>
      <c r="AT95">
        <v>0</v>
      </c>
      <c r="AU95">
        <v>1133.95</v>
      </c>
      <c r="AV95">
        <v>0</v>
      </c>
      <c r="AW95">
        <v>0</v>
      </c>
      <c r="AX95">
        <v>0</v>
      </c>
      <c r="AY95">
        <v>15617.389999999998</v>
      </c>
      <c r="AZ95">
        <v>5478</v>
      </c>
      <c r="BA95">
        <v>0</v>
      </c>
      <c r="BB95">
        <v>80454.790000000037</v>
      </c>
      <c r="BC95" s="3">
        <v>23924</v>
      </c>
      <c r="BD95" s="3">
        <v>72462.759999999995</v>
      </c>
      <c r="BE95" s="3">
        <v>22175.21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5901.25</v>
      </c>
      <c r="BL95" s="3">
        <v>0</v>
      </c>
      <c r="BM95" s="3">
        <v>0</v>
      </c>
      <c r="BN95" s="3">
        <v>1</v>
      </c>
      <c r="BO95" s="3">
        <v>0</v>
      </c>
      <c r="BP95" s="3">
        <v>1587</v>
      </c>
      <c r="BQ95" s="3">
        <v>0</v>
      </c>
      <c r="BR95" s="3">
        <v>0</v>
      </c>
      <c r="BS95" s="3">
        <v>0</v>
      </c>
      <c r="BT95" s="3">
        <v>0</v>
      </c>
      <c r="BU95" s="3">
        <v>1108</v>
      </c>
      <c r="BV95" s="3">
        <v>0</v>
      </c>
      <c r="BW95" s="3">
        <v>0</v>
      </c>
      <c r="BX95" s="3">
        <v>87950.38</v>
      </c>
      <c r="BY95" s="3">
        <v>10689.85</v>
      </c>
      <c r="BZ95" s="3">
        <v>0</v>
      </c>
      <c r="CA95" s="3">
        <v>0</v>
      </c>
      <c r="CB95" s="3">
        <v>0</v>
      </c>
      <c r="CC95" s="3">
        <v>11881.07</v>
      </c>
      <c r="CD95" s="3">
        <v>0</v>
      </c>
    </row>
    <row r="96" spans="1:83" ht="15.05" x14ac:dyDescent="0.3">
      <c r="A96" s="25">
        <v>2210</v>
      </c>
      <c r="B96" s="42" t="str">
        <f>_xlfn.XLOOKUP(A96,'Schools lookup'!A:A,'Schools lookup'!B:B)</f>
        <v>CIP2210</v>
      </c>
      <c r="C96" s="42" t="str">
        <f>_xlfn.XLOOKUP(A96,'Schools lookup'!A:A,'Schools lookup'!C:C)</f>
        <v>Ladycross Infant School</v>
      </c>
      <c r="D96" s="3">
        <v>132139.34999999998</v>
      </c>
      <c r="E96" s="3">
        <v>108715.43000000001</v>
      </c>
      <c r="F96" s="3">
        <v>17730.55</v>
      </c>
      <c r="G96" s="3">
        <v>1090572.7000000002</v>
      </c>
      <c r="H96" s="3">
        <v>0</v>
      </c>
      <c r="I96" s="3">
        <v>93847.010000000009</v>
      </c>
      <c r="J96" s="3">
        <v>0</v>
      </c>
      <c r="K96" s="3">
        <v>91451</v>
      </c>
      <c r="L96" s="3">
        <v>87943.4</v>
      </c>
      <c r="M96" s="3">
        <v>1191.75</v>
      </c>
      <c r="N96" s="3">
        <v>17015.560000000001</v>
      </c>
      <c r="O96" s="3">
        <v>58794.97</v>
      </c>
      <c r="P96" s="3">
        <v>3023.73</v>
      </c>
      <c r="Q96" s="3">
        <v>432.01</v>
      </c>
      <c r="R96" s="3">
        <v>2608.38</v>
      </c>
      <c r="S96" s="3">
        <v>4270.8999999999996</v>
      </c>
      <c r="T96" s="3">
        <v>0</v>
      </c>
      <c r="U96" s="3">
        <v>0</v>
      </c>
      <c r="V96" s="3">
        <v>0</v>
      </c>
      <c r="W96" s="3">
        <v>0</v>
      </c>
      <c r="X96" s="3">
        <v>597516.81999999983</v>
      </c>
      <c r="Y96" s="3">
        <v>12357.14</v>
      </c>
      <c r="Z96" s="3">
        <v>287419.15000000002</v>
      </c>
      <c r="AA96" s="3">
        <v>0</v>
      </c>
      <c r="AB96">
        <v>60317.94999999999</v>
      </c>
      <c r="AC96">
        <v>0</v>
      </c>
      <c r="AD96">
        <v>57479.689999999995</v>
      </c>
      <c r="AE96">
        <v>4560.9400000000005</v>
      </c>
      <c r="AF96">
        <v>3169.2</v>
      </c>
      <c r="AG96">
        <v>13716.28</v>
      </c>
      <c r="AH96">
        <v>2817.15</v>
      </c>
      <c r="AI96">
        <v>27357.270000000004</v>
      </c>
      <c r="AJ96">
        <v>3206.75</v>
      </c>
      <c r="AK96">
        <v>68710.02999999997</v>
      </c>
      <c r="AL96">
        <v>3777.14</v>
      </c>
      <c r="AM96">
        <v>19824.850000000002</v>
      </c>
      <c r="AN96">
        <v>18962</v>
      </c>
      <c r="AO96">
        <v>5582.6500000000005</v>
      </c>
      <c r="AP96">
        <v>23849.330000000013</v>
      </c>
      <c r="AQ96">
        <v>340.42</v>
      </c>
      <c r="AR96">
        <v>0</v>
      </c>
      <c r="AS96">
        <v>12216.210000000001</v>
      </c>
      <c r="AT96">
        <v>0</v>
      </c>
      <c r="AU96">
        <v>11723.43</v>
      </c>
      <c r="AV96">
        <v>3975.62</v>
      </c>
      <c r="AW96">
        <v>38268.840000000004</v>
      </c>
      <c r="AX96">
        <v>0</v>
      </c>
      <c r="AY96">
        <v>1863.98</v>
      </c>
      <c r="AZ96">
        <v>5598</v>
      </c>
      <c r="BA96">
        <v>0</v>
      </c>
      <c r="BB96">
        <v>85936.819999999992</v>
      </c>
      <c r="BC96" s="3">
        <v>6647</v>
      </c>
      <c r="BD96" s="3">
        <v>9161.9900000000016</v>
      </c>
      <c r="BE96" s="3">
        <v>18752.95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6276.1</v>
      </c>
      <c r="BL96" s="3">
        <v>0</v>
      </c>
      <c r="BM96" s="3">
        <v>0</v>
      </c>
      <c r="BN96" s="3">
        <v>1</v>
      </c>
      <c r="BO96" s="3">
        <v>0</v>
      </c>
      <c r="BP96" s="3">
        <v>17289.169999999998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178181.16000000003</v>
      </c>
      <c r="BY96" s="3">
        <v>6717.48</v>
      </c>
      <c r="BZ96" s="3">
        <v>0</v>
      </c>
      <c r="CA96" s="3">
        <v>108715.43000000001</v>
      </c>
      <c r="CB96" s="3">
        <v>0</v>
      </c>
      <c r="CC96" s="3">
        <v>81054.89999999998</v>
      </c>
      <c r="CD96" s="3">
        <v>0</v>
      </c>
    </row>
    <row r="97" spans="1:83" ht="15.05" x14ac:dyDescent="0.3">
      <c r="A97" s="25">
        <v>2219</v>
      </c>
      <c r="B97" s="42" t="str">
        <f>_xlfn.XLOOKUP(A97,'Schools lookup'!A:A,'Schools lookup'!B:B)</f>
        <v>CIP2219</v>
      </c>
      <c r="C97" s="42" t="str">
        <f>_xlfn.XLOOKUP(A97,'Schools lookup'!A:A,'Schools lookup'!C:C)</f>
        <v>Brookfield Primary School</v>
      </c>
      <c r="D97" s="3">
        <v>177068.38999999998</v>
      </c>
      <c r="E97" s="3">
        <v>-8370.869999999999</v>
      </c>
      <c r="F97" s="3">
        <v>5736.81</v>
      </c>
      <c r="G97" s="3">
        <v>1140356.23</v>
      </c>
      <c r="H97" s="3">
        <v>0</v>
      </c>
      <c r="I97" s="3">
        <v>93199.06</v>
      </c>
      <c r="J97" s="3">
        <v>0</v>
      </c>
      <c r="K97" s="3">
        <v>167765</v>
      </c>
      <c r="L97" s="3">
        <v>63708</v>
      </c>
      <c r="M97" s="3">
        <v>0</v>
      </c>
      <c r="N97" s="3">
        <v>0</v>
      </c>
      <c r="O97" s="3">
        <v>73627.87</v>
      </c>
      <c r="P97" s="3">
        <v>7396.5</v>
      </c>
      <c r="Q97" s="3">
        <v>371.17</v>
      </c>
      <c r="R97" s="3">
        <v>4121.8</v>
      </c>
      <c r="S97" s="3">
        <v>2895</v>
      </c>
      <c r="T97" s="3">
        <v>0</v>
      </c>
      <c r="U97" s="3">
        <v>0</v>
      </c>
      <c r="V97" s="3">
        <v>0</v>
      </c>
      <c r="W97" s="3">
        <v>2646.6</v>
      </c>
      <c r="X97" s="3">
        <v>625870.62999999989</v>
      </c>
      <c r="Y97" s="3">
        <v>2032.6100000000004</v>
      </c>
      <c r="Z97" s="3">
        <v>320200.33999999979</v>
      </c>
      <c r="AA97" s="3">
        <v>0</v>
      </c>
      <c r="AB97">
        <v>102678.42000000003</v>
      </c>
      <c r="AC97">
        <v>0</v>
      </c>
      <c r="AD97">
        <v>25929.239999999998</v>
      </c>
      <c r="AE97">
        <v>5079.17</v>
      </c>
      <c r="AF97">
        <v>5160.09</v>
      </c>
      <c r="AG97">
        <v>14362.68</v>
      </c>
      <c r="AH97">
        <v>2955.91</v>
      </c>
      <c r="AI97">
        <v>43360.52</v>
      </c>
      <c r="AJ97">
        <v>3231.83</v>
      </c>
      <c r="AK97">
        <v>31803.730000000007</v>
      </c>
      <c r="AL97">
        <v>18609</v>
      </c>
      <c r="AM97">
        <v>8203.7000000000007</v>
      </c>
      <c r="AN97">
        <v>14970</v>
      </c>
      <c r="AO97">
        <v>4829.07</v>
      </c>
      <c r="AP97">
        <v>49791.319999999963</v>
      </c>
      <c r="AQ97">
        <v>4586.7999999999993</v>
      </c>
      <c r="AR97">
        <v>0</v>
      </c>
      <c r="AS97">
        <v>7139.4699999999993</v>
      </c>
      <c r="AT97">
        <v>0</v>
      </c>
      <c r="AU97">
        <v>5984</v>
      </c>
      <c r="AV97">
        <v>0</v>
      </c>
      <c r="AW97">
        <v>0</v>
      </c>
      <c r="AX97">
        <v>0</v>
      </c>
      <c r="AY97">
        <v>10766.290000000012</v>
      </c>
      <c r="AZ97">
        <v>5511</v>
      </c>
      <c r="BA97">
        <v>8132.55</v>
      </c>
      <c r="BB97">
        <v>61246.909999999989</v>
      </c>
      <c r="BC97" s="3">
        <v>2177.6799999999998</v>
      </c>
      <c r="BD97" s="3">
        <v>26997.670000000002</v>
      </c>
      <c r="BE97" s="3">
        <v>29680.990000000009</v>
      </c>
      <c r="BF97" s="3">
        <v>0</v>
      </c>
      <c r="BG97" s="3">
        <v>0</v>
      </c>
      <c r="BH97" s="3">
        <v>0</v>
      </c>
      <c r="BI97" s="3">
        <v>11928.189999999997</v>
      </c>
      <c r="BJ97" s="3">
        <v>0</v>
      </c>
      <c r="BK97" s="3">
        <v>5833.75</v>
      </c>
      <c r="BL97" s="3">
        <v>0</v>
      </c>
      <c r="BM97" s="3">
        <v>0</v>
      </c>
      <c r="BN97" s="3">
        <v>1</v>
      </c>
      <c r="BO97" s="3">
        <v>0</v>
      </c>
      <c r="BP97" s="3">
        <v>4915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3">
        <v>289217.40000000002</v>
      </c>
      <c r="BY97" s="3">
        <v>6655.56</v>
      </c>
      <c r="BZ97" s="3">
        <v>0</v>
      </c>
      <c r="CA97" s="3">
        <v>-17652.459999999995</v>
      </c>
      <c r="CB97" s="3">
        <v>0</v>
      </c>
      <c r="CC97" s="3">
        <v>0</v>
      </c>
      <c r="CD97" s="3">
        <v>0</v>
      </c>
    </row>
    <row r="98" spans="1:83" ht="15.05" x14ac:dyDescent="0.3">
      <c r="A98" s="25">
        <v>2227</v>
      </c>
      <c r="B98" s="42" t="str">
        <f>_xlfn.XLOOKUP(A98,'Schools lookup'!A:A,'Schools lookup'!B:B)</f>
        <v>CIP2227</v>
      </c>
      <c r="C98" s="42" t="str">
        <f>_xlfn.XLOOKUP(A98,'Schools lookup'!A:A,'Schools lookup'!C:C)</f>
        <v>The Brigg Infant School</v>
      </c>
      <c r="D98" s="3">
        <v>21765.87</v>
      </c>
      <c r="E98" s="3">
        <v>-7433.8899999999994</v>
      </c>
      <c r="F98" s="3">
        <v>18004.88</v>
      </c>
      <c r="G98" s="3">
        <v>75709.63</v>
      </c>
      <c r="H98" s="3">
        <v>0</v>
      </c>
      <c r="I98" s="3">
        <v>7487.28</v>
      </c>
      <c r="J98" s="3">
        <v>0</v>
      </c>
      <c r="K98" s="3">
        <v>1544.48</v>
      </c>
      <c r="L98" s="3">
        <v>1431.6</v>
      </c>
      <c r="M98" s="3">
        <v>0</v>
      </c>
      <c r="N98" s="3">
        <v>0</v>
      </c>
      <c r="O98" s="3">
        <v>5148.32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48178.95</v>
      </c>
      <c r="Y98" s="3">
        <v>0</v>
      </c>
      <c r="Z98" s="3">
        <v>24316.059999999998</v>
      </c>
      <c r="AA98" s="3">
        <v>2645.57</v>
      </c>
      <c r="AB98">
        <v>5907.05</v>
      </c>
      <c r="AC98">
        <v>25.72</v>
      </c>
      <c r="AD98">
        <v>6486.0899999999983</v>
      </c>
      <c r="AE98">
        <v>755.00000000000011</v>
      </c>
      <c r="AF98">
        <v>0</v>
      </c>
      <c r="AG98">
        <v>187.48000000000002</v>
      </c>
      <c r="AH98">
        <v>100.93999999999983</v>
      </c>
      <c r="AI98">
        <v>1767.68</v>
      </c>
      <c r="AJ98">
        <v>0</v>
      </c>
      <c r="AK98">
        <v>-315.76</v>
      </c>
      <c r="AL98">
        <v>10426.489999999998</v>
      </c>
      <c r="AM98">
        <v>1940.0099999999998</v>
      </c>
      <c r="AN98">
        <v>1025.3400000000001</v>
      </c>
      <c r="AO98">
        <v>-36.450000000000003</v>
      </c>
      <c r="AP98">
        <v>-256.21000000000004</v>
      </c>
      <c r="AQ98">
        <v>-976.96</v>
      </c>
      <c r="AR98">
        <v>0</v>
      </c>
      <c r="AS98">
        <v>-3898.27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85</v>
      </c>
      <c r="AZ98">
        <v>11026.23</v>
      </c>
      <c r="BA98">
        <v>59</v>
      </c>
      <c r="BB98">
        <v>5147.07</v>
      </c>
      <c r="BC98" s="3">
        <v>148.22999999999999</v>
      </c>
      <c r="BD98" s="3">
        <v>-135.42000000000007</v>
      </c>
      <c r="BE98" s="3">
        <v>1109.5500000000002</v>
      </c>
      <c r="BF98" s="3">
        <v>0</v>
      </c>
      <c r="BG98" s="3">
        <v>0</v>
      </c>
      <c r="BH98" s="3">
        <v>0</v>
      </c>
      <c r="BI98" s="3">
        <v>419.43999999999994</v>
      </c>
      <c r="BJ98" s="3">
        <v>0</v>
      </c>
      <c r="BK98" s="3">
        <v>0</v>
      </c>
      <c r="BL98" s="3">
        <v>0</v>
      </c>
      <c r="BM98" s="3">
        <v>0</v>
      </c>
      <c r="BN98" s="3">
        <v>1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-2631.2100000000019</v>
      </c>
      <c r="BY98" s="3">
        <v>18004.88</v>
      </c>
      <c r="BZ98" s="3">
        <v>0</v>
      </c>
      <c r="CA98" s="3">
        <v>-7853.329999999999</v>
      </c>
      <c r="CB98" s="3">
        <v>0</v>
      </c>
      <c r="CC98" s="3">
        <v>108715.43000000001</v>
      </c>
      <c r="CD98" s="3">
        <v>0</v>
      </c>
    </row>
    <row r="99" spans="1:83" ht="15.05" x14ac:dyDescent="0.3">
      <c r="A99" s="25">
        <v>2228</v>
      </c>
      <c r="B99" s="42" t="str">
        <f>_xlfn.XLOOKUP(A99,'Schools lookup'!A:A,'Schools lookup'!B:B)</f>
        <v>CIP2228</v>
      </c>
      <c r="C99" s="42" t="str">
        <f>_xlfn.XLOOKUP(A99,'Schools lookup'!A:A,'Schools lookup'!C:C)</f>
        <v>Glebe Junior School</v>
      </c>
      <c r="D99" s="3">
        <v>343786.26</v>
      </c>
      <c r="E99" s="3">
        <v>60810.29</v>
      </c>
      <c r="F99" s="3">
        <v>13513.78</v>
      </c>
      <c r="G99" s="3">
        <v>534204.50000000023</v>
      </c>
      <c r="H99" s="3">
        <v>0</v>
      </c>
      <c r="I99" s="3">
        <v>25213.59</v>
      </c>
      <c r="J99" s="3">
        <v>0</v>
      </c>
      <c r="K99" s="3">
        <v>61798.75</v>
      </c>
      <c r="L99" s="3">
        <v>4965</v>
      </c>
      <c r="M99" s="3">
        <v>0</v>
      </c>
      <c r="N99" s="3">
        <v>0</v>
      </c>
      <c r="O99" s="3">
        <v>6229.28</v>
      </c>
      <c r="P99" s="3">
        <v>15921.66</v>
      </c>
      <c r="Q99" s="3">
        <v>7411.95</v>
      </c>
      <c r="R99" s="3">
        <v>0</v>
      </c>
      <c r="S99" s="3">
        <v>6307.6</v>
      </c>
      <c r="T99" s="3">
        <v>0</v>
      </c>
      <c r="U99" s="3">
        <v>0</v>
      </c>
      <c r="V99" s="3">
        <v>0</v>
      </c>
      <c r="W99" s="3">
        <v>5390</v>
      </c>
      <c r="X99" s="3">
        <v>317390.15000000008</v>
      </c>
      <c r="Y99" s="3">
        <v>1718.73</v>
      </c>
      <c r="Z99" s="3">
        <v>106294.18000000001</v>
      </c>
      <c r="AA99" s="3">
        <v>17481.420000000002</v>
      </c>
      <c r="AB99">
        <v>29749.659999999993</v>
      </c>
      <c r="AC99">
        <v>0</v>
      </c>
      <c r="AD99">
        <v>17316.91</v>
      </c>
      <c r="AE99">
        <v>2521.7999999999997</v>
      </c>
      <c r="AF99">
        <v>694</v>
      </c>
      <c r="AG99">
        <v>1413.4399999999996</v>
      </c>
      <c r="AH99">
        <v>1485.54</v>
      </c>
      <c r="AI99">
        <v>3516.7300000000005</v>
      </c>
      <c r="AJ99">
        <v>0</v>
      </c>
      <c r="AK99">
        <v>2736.5600000000004</v>
      </c>
      <c r="AL99">
        <v>5517.19</v>
      </c>
      <c r="AM99">
        <v>10923.820000000002</v>
      </c>
      <c r="AN99">
        <v>12522.470000000001</v>
      </c>
      <c r="AO99">
        <v>4680.5200000000004</v>
      </c>
      <c r="AP99">
        <v>58472.229999999996</v>
      </c>
      <c r="AQ99">
        <v>373.63000000000011</v>
      </c>
      <c r="AR99">
        <v>0</v>
      </c>
      <c r="AS99">
        <v>-2489.0400000000009</v>
      </c>
      <c r="AT99">
        <v>0</v>
      </c>
      <c r="AU99">
        <v>0</v>
      </c>
      <c r="AV99">
        <v>2377.7800000000002</v>
      </c>
      <c r="AW99">
        <v>0</v>
      </c>
      <c r="AX99">
        <v>0</v>
      </c>
      <c r="AY99">
        <v>505.84999999999991</v>
      </c>
      <c r="AZ99">
        <v>3144.4400000000005</v>
      </c>
      <c r="BA99">
        <v>0</v>
      </c>
      <c r="BB99">
        <v>27262.149999999994</v>
      </c>
      <c r="BC99" s="3">
        <v>34800.270000000011</v>
      </c>
      <c r="BD99" s="3">
        <v>8437.5</v>
      </c>
      <c r="BE99" s="3">
        <v>8316.9499999999971</v>
      </c>
      <c r="BF99" s="3">
        <v>0</v>
      </c>
      <c r="BG99" s="3">
        <v>0</v>
      </c>
      <c r="BH99" s="3">
        <v>0</v>
      </c>
      <c r="BI99" s="3">
        <v>3765.16</v>
      </c>
      <c r="BJ99" s="3">
        <v>878.41</v>
      </c>
      <c r="BK99" s="3">
        <v>8342.5</v>
      </c>
      <c r="BL99" s="3">
        <v>0</v>
      </c>
      <c r="BM99" s="3">
        <v>0</v>
      </c>
      <c r="BN99" s="3">
        <v>1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328673.70999999996</v>
      </c>
      <c r="BY99" s="3">
        <v>21856.28</v>
      </c>
      <c r="BZ99" s="3">
        <v>0</v>
      </c>
      <c r="CA99" s="3">
        <v>61556.72</v>
      </c>
      <c r="CB99" s="3">
        <v>0</v>
      </c>
      <c r="CC99" s="3">
        <v>40708.929999999993</v>
      </c>
      <c r="CD99" s="3">
        <v>0</v>
      </c>
      <c r="CE99" s="2" t="s">
        <v>717</v>
      </c>
    </row>
    <row r="100" spans="1:83" ht="15.05" x14ac:dyDescent="0.3">
      <c r="A100" s="25">
        <v>2229</v>
      </c>
      <c r="B100" s="42" t="str">
        <f>_xlfn.XLOOKUP(A100,'Schools lookup'!A:A,'Schools lookup'!B:B)</f>
        <v>CIP2229</v>
      </c>
      <c r="C100" s="42" t="str">
        <f>_xlfn.XLOOKUP(A100,'Schools lookup'!A:A,'Schools lookup'!C:C)</f>
        <v>South Wingfield Primary School</v>
      </c>
      <c r="D100" s="3">
        <v>97478.3</v>
      </c>
      <c r="E100" s="3">
        <v>-43225.760000000002</v>
      </c>
      <c r="F100" s="3">
        <v>4355.03</v>
      </c>
      <c r="G100" s="3">
        <v>772727.68</v>
      </c>
      <c r="H100" s="3">
        <v>0</v>
      </c>
      <c r="I100" s="3">
        <v>59415.430000000008</v>
      </c>
      <c r="J100" s="3">
        <v>0</v>
      </c>
      <c r="K100" s="3">
        <v>42585</v>
      </c>
      <c r="L100" s="3">
        <v>62133</v>
      </c>
      <c r="M100" s="3">
        <v>0</v>
      </c>
      <c r="N100" s="3">
        <v>0</v>
      </c>
      <c r="O100" s="3">
        <v>5962.1699999999983</v>
      </c>
      <c r="P100" s="3">
        <v>11653.51</v>
      </c>
      <c r="Q100" s="3">
        <v>16508.16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36688</v>
      </c>
      <c r="X100" s="3">
        <v>445157.87</v>
      </c>
      <c r="Y100" s="3">
        <v>1809.2900000000002</v>
      </c>
      <c r="Z100" s="3">
        <v>196973.55</v>
      </c>
      <c r="AA100" s="3">
        <v>0</v>
      </c>
      <c r="AB100">
        <v>39273.99</v>
      </c>
      <c r="AC100">
        <v>0</v>
      </c>
      <c r="AD100">
        <v>25257.08</v>
      </c>
      <c r="AE100">
        <v>3331.5800000000008</v>
      </c>
      <c r="AF100">
        <v>2661.6</v>
      </c>
      <c r="AG100">
        <v>10056.469999999999</v>
      </c>
      <c r="AH100">
        <v>1099.79</v>
      </c>
      <c r="AI100">
        <v>17893.14</v>
      </c>
      <c r="AJ100">
        <v>2275.85</v>
      </c>
      <c r="AK100">
        <v>35588.199999999997</v>
      </c>
      <c r="AL100">
        <v>269.06</v>
      </c>
      <c r="AM100">
        <v>11767.78</v>
      </c>
      <c r="AN100">
        <v>11726.5</v>
      </c>
      <c r="AO100">
        <v>2317.41</v>
      </c>
      <c r="AP100">
        <v>28829.190000000006</v>
      </c>
      <c r="AQ100">
        <v>2426</v>
      </c>
      <c r="AR100">
        <v>0</v>
      </c>
      <c r="AS100">
        <v>10110.65</v>
      </c>
      <c r="AT100" s="20">
        <v>0</v>
      </c>
      <c r="AU100">
        <v>0</v>
      </c>
      <c r="AV100">
        <v>0</v>
      </c>
      <c r="AW100">
        <v>0</v>
      </c>
      <c r="AX100">
        <v>0</v>
      </c>
      <c r="AY100">
        <v>1232.0900000000001</v>
      </c>
      <c r="AZ100">
        <v>4554</v>
      </c>
      <c r="BA100">
        <v>6348.9800000000005</v>
      </c>
      <c r="BB100">
        <v>48204.450000000004</v>
      </c>
      <c r="BC100" s="3">
        <v>16450.84</v>
      </c>
      <c r="BD100" s="3">
        <v>34831.930000000008</v>
      </c>
      <c r="BE100" s="3">
        <v>20785.809999999998</v>
      </c>
      <c r="BF100" s="3">
        <v>0</v>
      </c>
      <c r="BG100" s="3">
        <v>0</v>
      </c>
      <c r="BH100" s="3">
        <v>0</v>
      </c>
      <c r="BI100" s="3">
        <v>37582.76</v>
      </c>
      <c r="BJ100" s="3">
        <v>0</v>
      </c>
      <c r="BK100" s="3">
        <v>5518.75</v>
      </c>
      <c r="BL100" s="3">
        <v>0</v>
      </c>
      <c r="BM100" s="3">
        <v>0</v>
      </c>
      <c r="BN100" s="3">
        <v>1</v>
      </c>
      <c r="BO100" s="3">
        <v>0</v>
      </c>
      <c r="BP100" s="3">
        <v>3100.79</v>
      </c>
      <c r="BQ100" s="3">
        <v>0</v>
      </c>
      <c r="BR100" s="3">
        <v>0</v>
      </c>
      <c r="BS100" s="3">
        <v>0</v>
      </c>
      <c r="BT100" s="3">
        <v>0</v>
      </c>
      <c r="BU100" s="3">
        <v>710</v>
      </c>
      <c r="BV100" s="3">
        <v>0</v>
      </c>
      <c r="BW100" s="3">
        <v>0</v>
      </c>
      <c r="BX100" s="3">
        <v>87230.15</v>
      </c>
      <c r="BY100" s="3">
        <v>6062.99</v>
      </c>
      <c r="BZ100" s="3">
        <v>0</v>
      </c>
      <c r="CA100" s="3">
        <v>-44120.520000000004</v>
      </c>
      <c r="CB100" s="3">
        <v>0</v>
      </c>
      <c r="CC100" s="3">
        <v>-8370.869999999999</v>
      </c>
      <c r="CD100" s="3">
        <v>0</v>
      </c>
    </row>
    <row r="101" spans="1:83" ht="15.05" x14ac:dyDescent="0.3">
      <c r="A101" s="25">
        <v>2239</v>
      </c>
      <c r="B101" s="42" t="str">
        <f>_xlfn.XLOOKUP(A101,'Schools lookup'!A:A,'Schools lookup'!B:B)</f>
        <v>CIP2239</v>
      </c>
      <c r="C101" s="42" t="str">
        <f>_xlfn.XLOOKUP(A101,'Schools lookup'!A:A,'Schools lookup'!C:C)</f>
        <v>Staveley Junior School</v>
      </c>
      <c r="D101" s="3">
        <v>171356.3</v>
      </c>
      <c r="E101" s="3">
        <v>-9548.4600000000009</v>
      </c>
      <c r="F101" s="3">
        <v>13072.4</v>
      </c>
      <c r="G101" s="3">
        <v>1003869.75</v>
      </c>
      <c r="H101" s="3">
        <v>0</v>
      </c>
      <c r="I101" s="3">
        <v>156521.16999999995</v>
      </c>
      <c r="J101" s="3">
        <v>0</v>
      </c>
      <c r="K101" s="3">
        <v>133670</v>
      </c>
      <c r="L101" s="3">
        <v>45819</v>
      </c>
      <c r="M101" s="3">
        <v>0</v>
      </c>
      <c r="N101" s="3">
        <v>0</v>
      </c>
      <c r="O101" s="3">
        <v>7641.95</v>
      </c>
      <c r="P101" s="3">
        <v>12102.989999999998</v>
      </c>
      <c r="Q101" s="3">
        <v>12792.64</v>
      </c>
      <c r="R101" s="3">
        <v>1032.95</v>
      </c>
      <c r="S101" s="3">
        <v>4359.9799999999996</v>
      </c>
      <c r="T101" s="3">
        <v>0</v>
      </c>
      <c r="U101" s="3">
        <v>0</v>
      </c>
      <c r="V101" s="3">
        <v>0</v>
      </c>
      <c r="W101" s="3">
        <v>1431.2000000000003</v>
      </c>
      <c r="X101" s="3">
        <v>583267.00999999989</v>
      </c>
      <c r="Y101" s="3">
        <v>0</v>
      </c>
      <c r="Z101" s="3">
        <v>245648.70000000004</v>
      </c>
      <c r="AA101" s="3">
        <v>52162.340000000011</v>
      </c>
      <c r="AB101">
        <v>124110.47000000003</v>
      </c>
      <c r="AC101">
        <v>298.20999999999998</v>
      </c>
      <c r="AD101">
        <v>18727.240000000002</v>
      </c>
      <c r="AE101">
        <v>4422.4500000000007</v>
      </c>
      <c r="AF101">
        <v>5782.17</v>
      </c>
      <c r="AG101">
        <v>12098.07</v>
      </c>
      <c r="AH101">
        <v>2487.73</v>
      </c>
      <c r="AI101">
        <v>19722.07</v>
      </c>
      <c r="AJ101">
        <v>4730</v>
      </c>
      <c r="AK101">
        <v>5244.0599999999986</v>
      </c>
      <c r="AL101">
        <v>4908.7199999999984</v>
      </c>
      <c r="AM101">
        <v>17194.63</v>
      </c>
      <c r="AN101">
        <v>18213.5</v>
      </c>
      <c r="AO101">
        <v>3320.5700000000006</v>
      </c>
      <c r="AP101">
        <v>38655.430000000015</v>
      </c>
      <c r="AQ101">
        <v>200</v>
      </c>
      <c r="AR101">
        <v>52</v>
      </c>
      <c r="AS101">
        <v>11318.39</v>
      </c>
      <c r="AT101" s="20">
        <v>0</v>
      </c>
      <c r="AU101">
        <v>12524.25</v>
      </c>
      <c r="AV101">
        <v>0</v>
      </c>
      <c r="AW101">
        <v>0</v>
      </c>
      <c r="AX101">
        <v>0</v>
      </c>
      <c r="AY101">
        <v>18387.73</v>
      </c>
      <c r="AZ101">
        <v>4620</v>
      </c>
      <c r="BA101">
        <v>12602.779999999999</v>
      </c>
      <c r="BB101">
        <v>57924.51</v>
      </c>
      <c r="BC101" s="3">
        <v>10897.720000000001</v>
      </c>
      <c r="BD101" s="3">
        <v>37912.339999999997</v>
      </c>
      <c r="BE101" s="3">
        <v>17855.46</v>
      </c>
      <c r="BF101" s="3">
        <v>0</v>
      </c>
      <c r="BG101" s="3">
        <v>0</v>
      </c>
      <c r="BH101" s="3">
        <v>0</v>
      </c>
      <c r="BI101" s="3">
        <v>10263.499999999998</v>
      </c>
      <c r="BJ101" s="3">
        <v>663.34000000000015</v>
      </c>
      <c r="BK101" s="3">
        <v>5721.25</v>
      </c>
      <c r="BL101" s="3">
        <v>0</v>
      </c>
      <c r="BM101" s="3">
        <v>0</v>
      </c>
      <c r="BN101" s="3">
        <v>1</v>
      </c>
      <c r="BO101" s="3">
        <v>0</v>
      </c>
      <c r="BP101" s="3">
        <v>9297.34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203878.18</v>
      </c>
      <c r="BY101" s="3">
        <v>9496.31</v>
      </c>
      <c r="BZ101" s="3">
        <v>0</v>
      </c>
      <c r="CA101" s="3">
        <v>-19044.099999999999</v>
      </c>
      <c r="CB101" s="3">
        <v>0</v>
      </c>
      <c r="CC101" s="3">
        <v>-45198.83</v>
      </c>
      <c r="CD101" s="3">
        <v>0</v>
      </c>
      <c r="CE101" s="2" t="s">
        <v>718</v>
      </c>
    </row>
    <row r="102" spans="1:83" ht="15.05" x14ac:dyDescent="0.3">
      <c r="A102" s="25">
        <v>2242</v>
      </c>
      <c r="B102" s="42" t="str">
        <f>_xlfn.XLOOKUP(A102,'Schools lookup'!A:A,'Schools lookup'!B:B)</f>
        <v>CIP2242</v>
      </c>
      <c r="C102" s="42" t="str">
        <f>_xlfn.XLOOKUP(A102,'Schools lookup'!A:A,'Schools lookup'!C:C)</f>
        <v>Speedwell Infant School</v>
      </c>
      <c r="D102" s="3">
        <v>214365.88</v>
      </c>
      <c r="E102" s="3">
        <v>0</v>
      </c>
      <c r="F102" s="3">
        <v>8837.07</v>
      </c>
      <c r="G102" s="3">
        <v>763716.63</v>
      </c>
      <c r="H102" s="3">
        <v>0</v>
      </c>
      <c r="I102" s="3">
        <v>52453.709999999992</v>
      </c>
      <c r="J102" s="3">
        <v>0</v>
      </c>
      <c r="K102" s="3">
        <v>83280</v>
      </c>
      <c r="L102" s="3">
        <v>50019.17</v>
      </c>
      <c r="M102" s="3">
        <v>0</v>
      </c>
      <c r="N102" s="3">
        <v>0</v>
      </c>
      <c r="O102" s="3">
        <v>13757.969999999998</v>
      </c>
      <c r="P102" s="3">
        <v>6168.09</v>
      </c>
      <c r="Q102" s="3">
        <v>2893.23</v>
      </c>
      <c r="R102" s="3">
        <v>182.47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423232.56000000006</v>
      </c>
      <c r="Y102" s="3">
        <v>3020.2699999999995</v>
      </c>
      <c r="Z102" s="3">
        <v>206833.18000000005</v>
      </c>
      <c r="AA102" s="3">
        <v>0</v>
      </c>
      <c r="AB102">
        <v>50715.129999999983</v>
      </c>
      <c r="AC102">
        <v>1.84</v>
      </c>
      <c r="AD102">
        <v>26919.040000000001</v>
      </c>
      <c r="AE102">
        <v>3838.1000000000004</v>
      </c>
      <c r="AF102">
        <v>1828.94</v>
      </c>
      <c r="AG102">
        <v>8993.0400000000009</v>
      </c>
      <c r="AH102">
        <v>2449.41</v>
      </c>
      <c r="AI102">
        <v>14747.71</v>
      </c>
      <c r="AJ102">
        <v>5090</v>
      </c>
      <c r="AK102">
        <v>49270.07</v>
      </c>
      <c r="AL102">
        <v>2564.6999999999998</v>
      </c>
      <c r="AM102">
        <v>18000.989999999994</v>
      </c>
      <c r="AN102">
        <v>15094.75</v>
      </c>
      <c r="AO102">
        <v>4563.29</v>
      </c>
      <c r="AP102">
        <v>17805.900000000016</v>
      </c>
      <c r="AQ102">
        <v>2361</v>
      </c>
      <c r="AR102">
        <v>0</v>
      </c>
      <c r="AS102">
        <v>3252.41</v>
      </c>
      <c r="AT102">
        <v>0</v>
      </c>
      <c r="AU102">
        <v>2129.5</v>
      </c>
      <c r="AV102">
        <v>0</v>
      </c>
      <c r="AW102">
        <v>0</v>
      </c>
      <c r="AX102">
        <v>0</v>
      </c>
      <c r="AY102">
        <v>2726.03</v>
      </c>
      <c r="AZ102">
        <v>3075</v>
      </c>
      <c r="BA102">
        <v>985</v>
      </c>
      <c r="BB102">
        <v>46453.320000000007</v>
      </c>
      <c r="BC102" s="3">
        <v>400.58000000000004</v>
      </c>
      <c r="BD102" s="3">
        <v>9369.01</v>
      </c>
      <c r="BE102" s="3">
        <v>18809.94999999999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5289.25</v>
      </c>
      <c r="BL102" s="3">
        <v>0</v>
      </c>
      <c r="BM102" s="3">
        <v>0</v>
      </c>
      <c r="BN102" s="3">
        <v>1</v>
      </c>
      <c r="BO102" s="3">
        <v>0</v>
      </c>
      <c r="BP102" s="3">
        <v>4149.1400000000003</v>
      </c>
      <c r="BQ102" s="3">
        <v>1537</v>
      </c>
      <c r="BR102" s="3">
        <v>0</v>
      </c>
      <c r="BS102" s="3">
        <v>0</v>
      </c>
      <c r="BT102" s="3">
        <v>0</v>
      </c>
      <c r="BU102" s="3">
        <v>787.5</v>
      </c>
      <c r="BV102" s="3">
        <v>0</v>
      </c>
      <c r="BW102" s="3">
        <v>0</v>
      </c>
      <c r="BX102" s="3">
        <v>242306.43</v>
      </c>
      <c r="BY102" s="3">
        <v>7652.68</v>
      </c>
      <c r="BZ102" s="3">
        <v>0</v>
      </c>
      <c r="CA102" s="3">
        <v>0</v>
      </c>
      <c r="CB102" s="3">
        <v>0</v>
      </c>
      <c r="CC102" s="3">
        <v>-7433.8899999999994</v>
      </c>
      <c r="CD102" s="3">
        <v>0</v>
      </c>
    </row>
    <row r="103" spans="1:83" ht="15.05" x14ac:dyDescent="0.3">
      <c r="A103" s="25">
        <v>2243</v>
      </c>
      <c r="B103" s="42" t="str">
        <f>_xlfn.XLOOKUP(A103,'Schools lookup'!A:A,'Schools lookup'!B:B)</f>
        <v>CIP2243</v>
      </c>
      <c r="C103" s="42" t="str">
        <f>_xlfn.XLOOKUP(A103,'Schools lookup'!A:A,'Schools lookup'!C:C)</f>
        <v>Duckmanton Primary School</v>
      </c>
      <c r="D103" s="3">
        <v>186185.08</v>
      </c>
      <c r="E103" s="3">
        <v>13229.44</v>
      </c>
      <c r="F103" s="3">
        <v>12217.73</v>
      </c>
      <c r="G103" s="3">
        <v>432781.82999999984</v>
      </c>
      <c r="H103" s="3">
        <v>0</v>
      </c>
      <c r="I103" s="3">
        <v>25255.320000000003</v>
      </c>
      <c r="J103" s="3">
        <v>0</v>
      </c>
      <c r="K103" s="3">
        <v>43475.33</v>
      </c>
      <c r="L103" s="3">
        <v>16046.119999999999</v>
      </c>
      <c r="M103" s="3">
        <v>0</v>
      </c>
      <c r="N103" s="3">
        <v>0</v>
      </c>
      <c r="O103" s="3">
        <v>5090.37</v>
      </c>
      <c r="P103" s="3">
        <v>3994.73</v>
      </c>
      <c r="Q103" s="3">
        <v>407.21</v>
      </c>
      <c r="R103" s="3">
        <v>0</v>
      </c>
      <c r="S103" s="3">
        <v>1889.6</v>
      </c>
      <c r="T103" s="3">
        <v>0</v>
      </c>
      <c r="U103" s="3">
        <v>0</v>
      </c>
      <c r="V103" s="3">
        <v>0</v>
      </c>
      <c r="W103" s="3">
        <v>3903</v>
      </c>
      <c r="X103" s="3">
        <v>204387.86999999997</v>
      </c>
      <c r="Y103" s="3">
        <v>792.52</v>
      </c>
      <c r="Z103" s="3">
        <v>195173.28000000003</v>
      </c>
      <c r="AA103" s="3">
        <v>9610.6200000000008</v>
      </c>
      <c r="AB103">
        <v>21053.989999999998</v>
      </c>
      <c r="AC103">
        <v>122.62</v>
      </c>
      <c r="AD103">
        <v>11067.699999999999</v>
      </c>
      <c r="AE103">
        <v>2102.62</v>
      </c>
      <c r="AF103">
        <v>324</v>
      </c>
      <c r="AG103">
        <v>5182.9000000000005</v>
      </c>
      <c r="AH103">
        <v>456.90999999999997</v>
      </c>
      <c r="AI103">
        <v>2574.75</v>
      </c>
      <c r="AJ103">
        <v>0</v>
      </c>
      <c r="AK103">
        <v>335.65999999999997</v>
      </c>
      <c r="AL103">
        <v>952.67</v>
      </c>
      <c r="AM103">
        <v>6115.77</v>
      </c>
      <c r="AN103">
        <v>10944.900000000001</v>
      </c>
      <c r="AO103">
        <v>3722.7200000000003</v>
      </c>
      <c r="AP103">
        <v>12626.849999999993</v>
      </c>
      <c r="AQ103">
        <v>0</v>
      </c>
      <c r="AR103">
        <v>0</v>
      </c>
      <c r="AS103">
        <v>1077.8400000000001</v>
      </c>
      <c r="AT103" s="20">
        <v>0</v>
      </c>
      <c r="AU103">
        <v>0</v>
      </c>
      <c r="AV103">
        <v>0</v>
      </c>
      <c r="AW103">
        <v>0</v>
      </c>
      <c r="AX103">
        <v>0</v>
      </c>
      <c r="AY103">
        <v>-1850.69</v>
      </c>
      <c r="AZ103">
        <v>5339</v>
      </c>
      <c r="BA103">
        <v>4891.88</v>
      </c>
      <c r="BB103">
        <v>22326.62</v>
      </c>
      <c r="BC103" s="3">
        <v>0</v>
      </c>
      <c r="BD103" s="3">
        <v>1232.33</v>
      </c>
      <c r="BE103" s="3">
        <v>5808.5800000000008</v>
      </c>
      <c r="BF103" s="3">
        <v>0</v>
      </c>
      <c r="BG103" s="3">
        <v>0</v>
      </c>
      <c r="BH103" s="3">
        <v>0</v>
      </c>
      <c r="BI103" s="3">
        <v>2912.03</v>
      </c>
      <c r="BJ103" s="3">
        <v>0</v>
      </c>
      <c r="BK103" s="3">
        <v>6145.15</v>
      </c>
      <c r="BL103" s="3">
        <v>0</v>
      </c>
      <c r="BM103" s="3">
        <v>0</v>
      </c>
      <c r="BN103" s="3">
        <v>1</v>
      </c>
      <c r="BO103" s="3">
        <v>0</v>
      </c>
      <c r="BP103" s="3">
        <v>169.6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188751.68</v>
      </c>
      <c r="BY103" s="3">
        <v>18193.28</v>
      </c>
      <c r="BZ103" s="3">
        <v>0</v>
      </c>
      <c r="CA103" s="3">
        <v>14220.410000000002</v>
      </c>
      <c r="CB103" s="3">
        <v>0</v>
      </c>
      <c r="CC103" s="3">
        <v>60810.29</v>
      </c>
      <c r="CD103" s="3">
        <v>0</v>
      </c>
    </row>
    <row r="104" spans="1:83" ht="15.05" x14ac:dyDescent="0.3">
      <c r="A104" s="25">
        <v>2244</v>
      </c>
      <c r="B104" s="42" t="str">
        <f>_xlfn.XLOOKUP(A104,'Schools lookup'!A:A,'Schools lookup'!B:B)</f>
        <v>CIP2244</v>
      </c>
      <c r="C104" s="42" t="str">
        <f>_xlfn.XLOOKUP(A104,'Schools lookup'!A:A,'Schools lookup'!C:C)</f>
        <v>Sudbury Primary School</v>
      </c>
      <c r="D104" s="3">
        <v>90169.55</v>
      </c>
      <c r="E104" s="3">
        <v>6000.9800000000005</v>
      </c>
      <c r="F104" s="3">
        <v>-1623.77</v>
      </c>
      <c r="G104" s="3">
        <v>460107.42999999993</v>
      </c>
      <c r="H104" s="3">
        <v>0</v>
      </c>
      <c r="I104" s="3">
        <v>20675.78</v>
      </c>
      <c r="J104" s="3">
        <v>0</v>
      </c>
      <c r="K104" s="3">
        <v>22535</v>
      </c>
      <c r="L104" s="3">
        <v>32290</v>
      </c>
      <c r="M104" s="3">
        <v>0</v>
      </c>
      <c r="N104" s="3">
        <v>0</v>
      </c>
      <c r="O104" s="3">
        <v>11625.26</v>
      </c>
      <c r="P104" s="3">
        <v>0</v>
      </c>
      <c r="Q104" s="3">
        <v>1782.79</v>
      </c>
      <c r="R104" s="3">
        <v>30.48</v>
      </c>
      <c r="S104" s="3">
        <v>2251</v>
      </c>
      <c r="T104" s="3">
        <v>0</v>
      </c>
      <c r="U104" s="3">
        <v>0</v>
      </c>
      <c r="V104" s="3">
        <v>0</v>
      </c>
      <c r="W104" s="3">
        <v>7018</v>
      </c>
      <c r="X104" s="3">
        <v>200238.80000000002</v>
      </c>
      <c r="Y104" s="3">
        <v>5430.5</v>
      </c>
      <c r="Z104" s="3">
        <v>84269.51999999999</v>
      </c>
      <c r="AA104" s="3">
        <v>0</v>
      </c>
      <c r="AB104">
        <v>31912.079999999994</v>
      </c>
      <c r="AC104">
        <v>0</v>
      </c>
      <c r="AD104">
        <v>16616.489999999998</v>
      </c>
      <c r="AE104">
        <v>1498.8399999999997</v>
      </c>
      <c r="AF104">
        <v>3725.03</v>
      </c>
      <c r="AG104">
        <v>5186.34</v>
      </c>
      <c r="AH104">
        <v>936.47</v>
      </c>
      <c r="AI104">
        <v>19648.21</v>
      </c>
      <c r="AJ104">
        <v>639.44000000000005</v>
      </c>
      <c r="AK104">
        <v>19385.080000000002</v>
      </c>
      <c r="AL104">
        <v>2340.9699999999998</v>
      </c>
      <c r="AM104">
        <v>9999.029999999997</v>
      </c>
      <c r="AN104">
        <v>8493.119999999999</v>
      </c>
      <c r="AO104">
        <v>16458.36</v>
      </c>
      <c r="AP104">
        <v>14739.899999999992</v>
      </c>
      <c r="AQ104">
        <v>1200</v>
      </c>
      <c r="AR104">
        <v>0</v>
      </c>
      <c r="AS104">
        <v>0</v>
      </c>
      <c r="AT104" s="20">
        <v>0</v>
      </c>
      <c r="AU104">
        <v>257</v>
      </c>
      <c r="AV104">
        <v>0</v>
      </c>
      <c r="AW104">
        <v>3836.1199999999994</v>
      </c>
      <c r="AX104">
        <v>0</v>
      </c>
      <c r="AY104">
        <v>8924.239999999998</v>
      </c>
      <c r="AZ104">
        <v>1495</v>
      </c>
      <c r="BA104">
        <v>3177.76</v>
      </c>
      <c r="BB104">
        <v>19562.209999999995</v>
      </c>
      <c r="BC104" s="3">
        <v>13875.909999999998</v>
      </c>
      <c r="BD104" s="3">
        <v>11051.91</v>
      </c>
      <c r="BE104" s="3">
        <v>10781.28</v>
      </c>
      <c r="BF104" s="3">
        <v>0</v>
      </c>
      <c r="BG104" s="3">
        <v>0</v>
      </c>
      <c r="BH104" s="3">
        <v>0</v>
      </c>
      <c r="BI104" s="3">
        <v>8861.9</v>
      </c>
      <c r="BJ104" s="3">
        <v>342.55</v>
      </c>
      <c r="BK104" s="3">
        <v>4551.25</v>
      </c>
      <c r="BL104" s="3">
        <v>0</v>
      </c>
      <c r="BM104" s="3">
        <v>0</v>
      </c>
      <c r="BN104" s="3">
        <v>1</v>
      </c>
      <c r="BO104" s="3">
        <v>0</v>
      </c>
      <c r="BP104" s="3">
        <v>1525</v>
      </c>
      <c r="BQ104" s="3">
        <v>0</v>
      </c>
      <c r="BR104" s="3">
        <v>0</v>
      </c>
      <c r="BS104" s="3">
        <v>0</v>
      </c>
      <c r="BT104" s="3">
        <v>0</v>
      </c>
      <c r="BU104" s="3">
        <v>2244</v>
      </c>
      <c r="BV104" s="3">
        <v>0</v>
      </c>
      <c r="BW104" s="3">
        <v>0</v>
      </c>
      <c r="BX104" s="3">
        <v>125787.68000000001</v>
      </c>
      <c r="BY104" s="3">
        <v>-841.52</v>
      </c>
      <c r="BZ104" s="3">
        <v>0</v>
      </c>
      <c r="CA104" s="3">
        <v>3814.5299999999997</v>
      </c>
      <c r="CB104" s="3">
        <v>0</v>
      </c>
      <c r="CC104" s="3">
        <v>-43225.760000000002</v>
      </c>
      <c r="CD104" s="3">
        <v>0</v>
      </c>
    </row>
    <row r="105" spans="1:83" ht="15.05" x14ac:dyDescent="0.3">
      <c r="A105" s="25">
        <v>2245</v>
      </c>
      <c r="B105" s="42" t="str">
        <f>_xlfn.XLOOKUP(A105,'Schools lookup'!A:A,'Schools lookup'!B:B)</f>
        <v>CIP2245</v>
      </c>
      <c r="C105" s="42" t="str">
        <f>_xlfn.XLOOKUP(A105,'Schools lookup'!A:A,'Schools lookup'!C:C)</f>
        <v>Arkwright Primary School</v>
      </c>
      <c r="D105" s="3">
        <v>38857.729999999996</v>
      </c>
      <c r="E105" s="3">
        <v>-12764.810000000001</v>
      </c>
      <c r="F105" s="3">
        <v>12447.76</v>
      </c>
      <c r="G105" s="3">
        <v>408960.91999999993</v>
      </c>
      <c r="H105" s="3">
        <v>0</v>
      </c>
      <c r="I105" s="3">
        <v>46296.68</v>
      </c>
      <c r="J105" s="3">
        <v>0</v>
      </c>
      <c r="K105" s="3">
        <v>28945.42</v>
      </c>
      <c r="L105" s="3">
        <v>25188.690000000002</v>
      </c>
      <c r="M105" s="3">
        <v>10938</v>
      </c>
      <c r="N105" s="3">
        <v>0</v>
      </c>
      <c r="O105" s="3">
        <v>2665.98</v>
      </c>
      <c r="P105" s="3">
        <v>2584.5500000000002</v>
      </c>
      <c r="Q105" s="3">
        <v>198.43</v>
      </c>
      <c r="R105" s="3">
        <v>28.17</v>
      </c>
      <c r="S105" s="3">
        <v>3637.3999999999996</v>
      </c>
      <c r="T105" s="3">
        <v>0</v>
      </c>
      <c r="U105" s="3">
        <v>0</v>
      </c>
      <c r="V105" s="3">
        <v>0</v>
      </c>
      <c r="W105" s="3">
        <v>1993.3200000000002</v>
      </c>
      <c r="X105" s="3">
        <v>234260.24000000008</v>
      </c>
      <c r="Y105" s="3">
        <v>0</v>
      </c>
      <c r="Z105" s="3">
        <v>86787.57</v>
      </c>
      <c r="AA105" s="3">
        <v>0</v>
      </c>
      <c r="AB105">
        <v>27821.929999999997</v>
      </c>
      <c r="AC105">
        <v>0</v>
      </c>
      <c r="AD105">
        <v>16859.019999999997</v>
      </c>
      <c r="AE105">
        <v>1735.7500000000002</v>
      </c>
      <c r="AF105">
        <v>890</v>
      </c>
      <c r="AG105">
        <v>3933.85</v>
      </c>
      <c r="AH105">
        <v>950.5</v>
      </c>
      <c r="AI105">
        <v>18831.980000000003</v>
      </c>
      <c r="AJ105">
        <v>1002.92</v>
      </c>
      <c r="AK105">
        <v>23752.36</v>
      </c>
      <c r="AL105">
        <v>1167.0100000000002</v>
      </c>
      <c r="AM105">
        <v>10938.58</v>
      </c>
      <c r="AN105">
        <v>12726.55</v>
      </c>
      <c r="AO105">
        <v>4701.0600000000004</v>
      </c>
      <c r="AP105">
        <v>6799.98</v>
      </c>
      <c r="AQ105">
        <v>120.86000000000001</v>
      </c>
      <c r="AR105">
        <v>0</v>
      </c>
      <c r="AS105">
        <v>2445.6400000000012</v>
      </c>
      <c r="AT105">
        <v>0</v>
      </c>
      <c r="AU105">
        <v>0</v>
      </c>
      <c r="AV105">
        <v>0</v>
      </c>
      <c r="AW105">
        <v>4135.91</v>
      </c>
      <c r="AX105">
        <v>0</v>
      </c>
      <c r="AY105">
        <v>637.19000000000005</v>
      </c>
      <c r="AZ105">
        <v>2741</v>
      </c>
      <c r="BA105">
        <v>2603.5100000000002</v>
      </c>
      <c r="BB105">
        <v>18896.849999999999</v>
      </c>
      <c r="BC105" s="3">
        <v>3998.73</v>
      </c>
      <c r="BD105" s="3">
        <v>7905.08</v>
      </c>
      <c r="BE105" s="3">
        <v>11676.169999999998</v>
      </c>
      <c r="BF105" s="3">
        <v>0</v>
      </c>
      <c r="BG105" s="3">
        <v>0</v>
      </c>
      <c r="BH105" s="3">
        <v>0</v>
      </c>
      <c r="BI105" s="3">
        <v>3261.3599999999997</v>
      </c>
      <c r="BJ105" s="3">
        <v>367.52</v>
      </c>
      <c r="BK105" s="3">
        <v>5203.75</v>
      </c>
      <c r="BL105" s="3">
        <v>0</v>
      </c>
      <c r="BM105" s="3">
        <v>0</v>
      </c>
      <c r="BN105" s="3">
        <v>1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1733.5</v>
      </c>
      <c r="BU105" s="3">
        <v>0</v>
      </c>
      <c r="BV105" s="3">
        <v>0</v>
      </c>
      <c r="BW105" s="3">
        <v>0</v>
      </c>
      <c r="BX105" s="3">
        <v>59981.73</v>
      </c>
      <c r="BY105" s="3">
        <v>15918.01</v>
      </c>
      <c r="BZ105" s="3">
        <v>0</v>
      </c>
      <c r="CA105" s="3">
        <v>-14400.370000000003</v>
      </c>
      <c r="CB105" s="3">
        <v>0</v>
      </c>
      <c r="CC105" s="3">
        <v>-9548.4600000000009</v>
      </c>
      <c r="CD105" s="3">
        <v>0</v>
      </c>
    </row>
    <row r="106" spans="1:83" ht="15.05" x14ac:dyDescent="0.3">
      <c r="A106" s="25">
        <v>2254</v>
      </c>
      <c r="B106" s="42" t="str">
        <f>_xlfn.XLOOKUP(A106,'Schools lookup'!A:A,'Schools lookup'!B:B)</f>
        <v>CIP2254</v>
      </c>
      <c r="C106" s="42" t="str">
        <f>_xlfn.XLOOKUP(A106,'Schools lookup'!A:A,'Schools lookup'!C:C)</f>
        <v>Newhall Infant School</v>
      </c>
      <c r="D106" s="3">
        <v>65434.61</v>
      </c>
      <c r="E106" s="3">
        <v>16963.75</v>
      </c>
      <c r="F106" s="3">
        <v>2885.97</v>
      </c>
      <c r="G106" s="3">
        <v>1211885.92</v>
      </c>
      <c r="H106" s="3">
        <v>0</v>
      </c>
      <c r="I106" s="3">
        <v>261677.65</v>
      </c>
      <c r="J106" s="3">
        <v>0</v>
      </c>
      <c r="K106" s="3">
        <v>109790.06000000001</v>
      </c>
      <c r="L106" s="3">
        <v>77420.72</v>
      </c>
      <c r="M106" s="3">
        <v>0</v>
      </c>
      <c r="N106" s="3">
        <v>0</v>
      </c>
      <c r="O106" s="3">
        <v>18599.540000000005</v>
      </c>
      <c r="P106" s="3">
        <v>5081.82</v>
      </c>
      <c r="Q106" s="3">
        <v>1285.48</v>
      </c>
      <c r="R106" s="3">
        <v>0</v>
      </c>
      <c r="S106" s="3">
        <v>1483.25</v>
      </c>
      <c r="T106" s="3">
        <v>0</v>
      </c>
      <c r="U106" s="3">
        <v>0</v>
      </c>
      <c r="V106" s="3">
        <v>0</v>
      </c>
      <c r="W106" s="3">
        <v>14373.61</v>
      </c>
      <c r="X106" s="3">
        <v>737344.47999999963</v>
      </c>
      <c r="Y106" s="3">
        <v>0</v>
      </c>
      <c r="Z106" s="3">
        <v>411503.37</v>
      </c>
      <c r="AA106" s="3">
        <v>0</v>
      </c>
      <c r="AB106">
        <v>66343.849999999991</v>
      </c>
      <c r="AC106">
        <v>0</v>
      </c>
      <c r="AD106">
        <v>34945.479999999996</v>
      </c>
      <c r="AE106">
        <v>17744.47</v>
      </c>
      <c r="AF106">
        <v>872.5</v>
      </c>
      <c r="AG106">
        <v>11624.48</v>
      </c>
      <c r="AH106">
        <v>1259.18</v>
      </c>
      <c r="AI106">
        <v>16298.29</v>
      </c>
      <c r="AJ106">
        <v>1797.6200000000001</v>
      </c>
      <c r="AK106">
        <v>66862.38</v>
      </c>
      <c r="AL106">
        <v>7712.2700000000013</v>
      </c>
      <c r="AM106">
        <v>24431.420000000006</v>
      </c>
      <c r="AN106">
        <v>38572.5</v>
      </c>
      <c r="AO106">
        <v>5343.5000000000009</v>
      </c>
      <c r="AP106">
        <v>64848.810000000019</v>
      </c>
      <c r="AQ106">
        <v>3098.4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4157.5600000000004</v>
      </c>
      <c r="AZ106">
        <v>5754</v>
      </c>
      <c r="BA106">
        <v>200</v>
      </c>
      <c r="BB106">
        <v>67637.470000000016</v>
      </c>
      <c r="BC106" s="3">
        <v>0</v>
      </c>
      <c r="BD106" s="3">
        <v>5135</v>
      </c>
      <c r="BE106" s="3">
        <v>29853.280000000006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6247.75</v>
      </c>
      <c r="BL106" s="3">
        <v>0</v>
      </c>
      <c r="BM106" s="3">
        <v>0</v>
      </c>
      <c r="BN106" s="3">
        <v>1</v>
      </c>
      <c r="BO106" s="3">
        <v>0</v>
      </c>
      <c r="BP106" s="3">
        <v>6901</v>
      </c>
      <c r="BQ106" s="3">
        <v>0</v>
      </c>
      <c r="BR106" s="3">
        <v>1127.4000000000001</v>
      </c>
      <c r="BS106" s="3">
        <v>0</v>
      </c>
      <c r="BT106" s="3">
        <v>0</v>
      </c>
      <c r="BU106" s="3">
        <v>2032</v>
      </c>
      <c r="BV106" s="3">
        <v>580</v>
      </c>
      <c r="BW106" s="3">
        <v>0</v>
      </c>
      <c r="BX106" s="3">
        <v>129318.74</v>
      </c>
      <c r="BY106" s="3">
        <v>0</v>
      </c>
      <c r="BZ106" s="3">
        <v>-1506.68</v>
      </c>
      <c r="CA106" s="3">
        <v>31337.360000000001</v>
      </c>
      <c r="CB106" s="3">
        <v>0</v>
      </c>
      <c r="CC106" s="3">
        <v>0</v>
      </c>
      <c r="CD106" s="3">
        <v>0</v>
      </c>
    </row>
    <row r="107" spans="1:83" ht="15.05" x14ac:dyDescent="0.3">
      <c r="A107" s="25">
        <v>2255</v>
      </c>
      <c r="B107" s="42" t="str">
        <f>_xlfn.XLOOKUP(A107,'Schools lookup'!A:A,'Schools lookup'!B:B)</f>
        <v>CIP2255</v>
      </c>
      <c r="C107" s="42" t="str">
        <f>_xlfn.XLOOKUP(A107,'Schools lookup'!A:A,'Schools lookup'!C:C)</f>
        <v>Stanton Primary School</v>
      </c>
      <c r="D107" s="3">
        <v>66440.56</v>
      </c>
      <c r="E107" s="3">
        <v>33842.369999999995</v>
      </c>
      <c r="F107" s="3">
        <v>33004.58</v>
      </c>
      <c r="G107" s="3">
        <v>1044824.77</v>
      </c>
      <c r="H107" s="3">
        <v>0</v>
      </c>
      <c r="I107" s="3">
        <v>89428.190000000017</v>
      </c>
      <c r="J107" s="3">
        <v>0</v>
      </c>
      <c r="K107" s="3">
        <v>87680</v>
      </c>
      <c r="L107" s="3">
        <v>70588</v>
      </c>
      <c r="M107" s="3">
        <v>0</v>
      </c>
      <c r="N107" s="3">
        <v>2987.33</v>
      </c>
      <c r="O107" s="3">
        <v>9290.6899999999987</v>
      </c>
      <c r="P107" s="3">
        <v>21139.149999999991</v>
      </c>
      <c r="Q107" s="3">
        <v>321.45</v>
      </c>
      <c r="R107" s="3">
        <v>4977.25</v>
      </c>
      <c r="S107" s="3">
        <v>11810.939999999999</v>
      </c>
      <c r="T107" s="3">
        <v>0</v>
      </c>
      <c r="U107" s="3">
        <v>0</v>
      </c>
      <c r="V107" s="3">
        <v>0</v>
      </c>
      <c r="W107" s="3">
        <v>45625.25</v>
      </c>
      <c r="X107" s="3">
        <v>547462.97</v>
      </c>
      <c r="Y107" s="3">
        <v>800.25</v>
      </c>
      <c r="Z107" s="3">
        <v>230587.70000000004</v>
      </c>
      <c r="AA107" s="3">
        <v>0</v>
      </c>
      <c r="AB107">
        <v>60216.710000000006</v>
      </c>
      <c r="AC107">
        <v>32.15</v>
      </c>
      <c r="AD107">
        <v>27725.410000000007</v>
      </c>
      <c r="AE107">
        <v>4353.0700000000006</v>
      </c>
      <c r="AF107">
        <v>4674.74</v>
      </c>
      <c r="AG107">
        <v>13588.69</v>
      </c>
      <c r="AH107">
        <v>2889.45</v>
      </c>
      <c r="AI107">
        <v>13835.99</v>
      </c>
      <c r="AJ107">
        <v>2150</v>
      </c>
      <c r="AK107">
        <v>43491.049999999996</v>
      </c>
      <c r="AL107">
        <v>1871.8600000000001</v>
      </c>
      <c r="AM107">
        <v>19636.760000000002</v>
      </c>
      <c r="AN107">
        <v>10479</v>
      </c>
      <c r="AO107">
        <v>5122.4899999999989</v>
      </c>
      <c r="AP107">
        <v>54205.93</v>
      </c>
      <c r="AQ107">
        <v>2350.75</v>
      </c>
      <c r="AR107">
        <v>0</v>
      </c>
      <c r="AS107">
        <v>13220.920000000002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1881.4899999999996</v>
      </c>
      <c r="AZ107">
        <v>6006</v>
      </c>
      <c r="BA107">
        <v>7715.6900000000005</v>
      </c>
      <c r="BB107">
        <v>75666.760000000024</v>
      </c>
      <c r="BC107" s="3">
        <v>55360.840000000011</v>
      </c>
      <c r="BD107" s="3">
        <v>80457.58</v>
      </c>
      <c r="BE107" s="3">
        <v>21598.739999999998</v>
      </c>
      <c r="BF107" s="3">
        <v>0</v>
      </c>
      <c r="BG107" s="3">
        <v>0</v>
      </c>
      <c r="BH107" s="3">
        <v>0</v>
      </c>
      <c r="BI107" s="3">
        <v>31252.189999999991</v>
      </c>
      <c r="BJ107" s="3">
        <v>0</v>
      </c>
      <c r="BK107" s="3">
        <v>5850.63</v>
      </c>
      <c r="BL107" s="3">
        <v>0</v>
      </c>
      <c r="BM107" s="3">
        <v>0</v>
      </c>
      <c r="BN107" s="3">
        <v>1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8664.9500000000007</v>
      </c>
      <c r="BV107" s="3">
        <v>1005</v>
      </c>
      <c r="BW107" s="3">
        <v>0</v>
      </c>
      <c r="BX107" s="3">
        <v>102105.33999999998</v>
      </c>
      <c r="BY107" s="3">
        <v>29185.26</v>
      </c>
      <c r="BZ107" s="3">
        <v>0</v>
      </c>
      <c r="CA107" s="3">
        <v>48215.430000000008</v>
      </c>
      <c r="CB107" s="3">
        <v>0</v>
      </c>
      <c r="CC107" s="3">
        <v>13229.44</v>
      </c>
      <c r="CD107" s="3">
        <v>0</v>
      </c>
    </row>
    <row r="108" spans="1:83" ht="15.05" x14ac:dyDescent="0.3">
      <c r="A108" s="25">
        <v>2257</v>
      </c>
      <c r="B108" s="42" t="str">
        <f>_xlfn.XLOOKUP(A108,'Schools lookup'!A:A,'Schools lookup'!B:B)</f>
        <v>CIP2257</v>
      </c>
      <c r="C108" s="42" t="str">
        <f>_xlfn.XLOOKUP(A108,'Schools lookup'!A:A,'Schools lookup'!C:C)</f>
        <v>Town End Junior School</v>
      </c>
      <c r="D108" s="3">
        <v>-151527.44</v>
      </c>
      <c r="E108" s="3">
        <v>-51042.310000000005</v>
      </c>
      <c r="F108" s="3">
        <v>1199.73</v>
      </c>
      <c r="G108" s="3">
        <v>1004059.81</v>
      </c>
      <c r="H108" s="3">
        <v>0</v>
      </c>
      <c r="I108" s="3">
        <v>120742.09000000001</v>
      </c>
      <c r="J108" s="3">
        <v>0</v>
      </c>
      <c r="K108" s="3">
        <v>73905</v>
      </c>
      <c r="L108" s="3">
        <v>46225</v>
      </c>
      <c r="M108" s="3">
        <v>0</v>
      </c>
      <c r="N108" s="3">
        <v>0</v>
      </c>
      <c r="O108" s="3">
        <v>36355.93</v>
      </c>
      <c r="P108" s="3">
        <v>67600.160000000003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536486.73</v>
      </c>
      <c r="Y108" s="3">
        <v>3792.5400000000004</v>
      </c>
      <c r="Z108" s="3">
        <v>233436.4899999999</v>
      </c>
      <c r="AA108" s="3">
        <v>27678.910000000003</v>
      </c>
      <c r="AB108">
        <v>26074.290000000005</v>
      </c>
      <c r="AC108">
        <v>0</v>
      </c>
      <c r="AD108">
        <v>24227.850000000002</v>
      </c>
      <c r="AE108">
        <v>4139.67</v>
      </c>
      <c r="AF108">
        <v>2394</v>
      </c>
      <c r="AG108">
        <v>2708.49</v>
      </c>
      <c r="AH108">
        <v>1458.42</v>
      </c>
      <c r="AI108">
        <v>17450.25</v>
      </c>
      <c r="AJ108">
        <v>1034.5</v>
      </c>
      <c r="AK108">
        <v>2701.16</v>
      </c>
      <c r="AL108">
        <v>3447.4300000000003</v>
      </c>
      <c r="AM108">
        <v>23448.809999999998</v>
      </c>
      <c r="AN108">
        <v>16092.75</v>
      </c>
      <c r="AO108">
        <v>2686.43</v>
      </c>
      <c r="AP108">
        <v>35711.259999999995</v>
      </c>
      <c r="AQ108">
        <v>828</v>
      </c>
      <c r="AR108">
        <v>0</v>
      </c>
      <c r="AS108">
        <v>0</v>
      </c>
      <c r="AT108">
        <v>0</v>
      </c>
      <c r="AU108">
        <v>1110</v>
      </c>
      <c r="AV108">
        <v>5018.6699999999992</v>
      </c>
      <c r="AW108">
        <v>0</v>
      </c>
      <c r="AX108">
        <v>0</v>
      </c>
      <c r="AY108">
        <v>15087.990000000003</v>
      </c>
      <c r="AZ108">
        <v>6039</v>
      </c>
      <c r="BA108">
        <v>12539.65</v>
      </c>
      <c r="BB108">
        <v>41154.410000000003</v>
      </c>
      <c r="BC108" s="3">
        <v>45026.139999999985</v>
      </c>
      <c r="BD108" s="3">
        <v>20066.25</v>
      </c>
      <c r="BE108" s="3">
        <v>31470.509999999995</v>
      </c>
      <c r="BF108" s="3">
        <v>0</v>
      </c>
      <c r="BG108" s="3">
        <v>0</v>
      </c>
      <c r="BH108" s="3">
        <v>0</v>
      </c>
      <c r="BI108" s="3">
        <v>3137.21</v>
      </c>
      <c r="BJ108" s="3">
        <v>0</v>
      </c>
      <c r="BK108" s="3">
        <v>5980</v>
      </c>
      <c r="BL108" s="3">
        <v>0</v>
      </c>
      <c r="BM108" s="3">
        <v>0</v>
      </c>
      <c r="BN108" s="3">
        <v>1</v>
      </c>
      <c r="BO108" s="3">
        <v>0</v>
      </c>
      <c r="BP108" s="3">
        <v>245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54049.950000000004</v>
      </c>
      <c r="BY108" s="3">
        <v>6934.73</v>
      </c>
      <c r="BZ108" s="3">
        <v>0</v>
      </c>
      <c r="CA108" s="3">
        <v>-54179.520000000004</v>
      </c>
      <c r="CB108" s="3">
        <v>0</v>
      </c>
      <c r="CC108" s="3">
        <v>6000.9800000000005</v>
      </c>
      <c r="CD108" s="3">
        <v>0</v>
      </c>
    </row>
    <row r="109" spans="1:83" ht="15.05" x14ac:dyDescent="0.3">
      <c r="A109" s="25">
        <v>2258</v>
      </c>
      <c r="B109" s="42" t="str">
        <f>_xlfn.XLOOKUP(A109,'Schools lookup'!A:A,'Schools lookup'!B:B)</f>
        <v>CIP2258</v>
      </c>
      <c r="C109" s="42" t="str">
        <f>_xlfn.XLOOKUP(A109,'Schools lookup'!A:A,'Schools lookup'!C:C)</f>
        <v>Tibshelf Infant School</v>
      </c>
      <c r="D109" s="3">
        <v>-132617.20000000001</v>
      </c>
      <c r="E109" s="3">
        <v>5187.45</v>
      </c>
      <c r="F109" s="3">
        <v>5649.51</v>
      </c>
      <c r="G109" s="3">
        <v>906046.37999999989</v>
      </c>
      <c r="H109" s="3">
        <v>0</v>
      </c>
      <c r="I109" s="3">
        <v>164243.56</v>
      </c>
      <c r="J109" s="3">
        <v>0</v>
      </c>
      <c r="K109" s="3">
        <v>44495</v>
      </c>
      <c r="L109" s="3">
        <v>84653.73</v>
      </c>
      <c r="M109" s="3">
        <v>0</v>
      </c>
      <c r="N109" s="3">
        <v>0</v>
      </c>
      <c r="O109" s="3">
        <v>6720.96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664567.53999999992</v>
      </c>
      <c r="Y109" s="3">
        <v>0</v>
      </c>
      <c r="Z109" s="3">
        <v>362830.52000000008</v>
      </c>
      <c r="AA109" s="3">
        <v>33358.170000000006</v>
      </c>
      <c r="AB109">
        <v>82989.889999999985</v>
      </c>
      <c r="AC109">
        <v>0</v>
      </c>
      <c r="AD109">
        <v>34704.509999999995</v>
      </c>
      <c r="AE109">
        <v>4920.7499999999991</v>
      </c>
      <c r="AF109">
        <v>1372.5</v>
      </c>
      <c r="AG109">
        <v>1879.66</v>
      </c>
      <c r="AH109">
        <v>1012.13</v>
      </c>
      <c r="AI109">
        <v>9405.25</v>
      </c>
      <c r="AJ109">
        <v>0</v>
      </c>
      <c r="AK109">
        <v>279.14999999999998</v>
      </c>
      <c r="AL109">
        <v>2047.35</v>
      </c>
      <c r="AM109">
        <v>15626.879999999996</v>
      </c>
      <c r="AN109">
        <v>12974</v>
      </c>
      <c r="AO109">
        <v>3213.0400000000004</v>
      </c>
      <c r="AP109">
        <v>13310.679999999986</v>
      </c>
      <c r="AQ109">
        <v>2753</v>
      </c>
      <c r="AR109">
        <v>0</v>
      </c>
      <c r="AS109">
        <v>7426.4</v>
      </c>
      <c r="AT109">
        <v>0</v>
      </c>
      <c r="AU109">
        <v>0</v>
      </c>
      <c r="AV109">
        <v>7921.2099999999991</v>
      </c>
      <c r="AW109">
        <v>0</v>
      </c>
      <c r="AX109">
        <v>0</v>
      </c>
      <c r="AY109">
        <v>14538.959999999997</v>
      </c>
      <c r="AZ109">
        <v>22858.93</v>
      </c>
      <c r="BA109">
        <v>29.2</v>
      </c>
      <c r="BB109">
        <v>57874.54</v>
      </c>
      <c r="BC109" s="3">
        <v>107671.8799999999</v>
      </c>
      <c r="BD109" s="3">
        <v>23873.940000000002</v>
      </c>
      <c r="BE109" s="3">
        <v>21952.999999999989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5950.75</v>
      </c>
      <c r="BL109" s="3">
        <v>0</v>
      </c>
      <c r="BM109" s="3">
        <v>0</v>
      </c>
      <c r="BN109" s="3">
        <v>1</v>
      </c>
      <c r="BO109" s="3">
        <v>0</v>
      </c>
      <c r="BP109" s="3">
        <v>4995.5</v>
      </c>
      <c r="BQ109" s="3">
        <v>405.92</v>
      </c>
      <c r="BR109" s="3">
        <v>710.24</v>
      </c>
      <c r="BS109" s="3">
        <v>0</v>
      </c>
      <c r="BT109" s="3">
        <v>0</v>
      </c>
      <c r="BU109" s="3">
        <v>2090</v>
      </c>
      <c r="BV109" s="3">
        <v>0</v>
      </c>
      <c r="BW109" s="3">
        <v>0</v>
      </c>
      <c r="BX109" s="3">
        <v>-437850.65</v>
      </c>
      <c r="BY109" s="3">
        <v>3398.6</v>
      </c>
      <c r="BZ109" s="3">
        <v>0</v>
      </c>
      <c r="CA109" s="3">
        <v>5187.45</v>
      </c>
      <c r="CB109" s="3">
        <v>0</v>
      </c>
      <c r="CC109" s="3">
        <v>-12764.810000000001</v>
      </c>
      <c r="CD109" s="3">
        <v>0</v>
      </c>
    </row>
    <row r="110" spans="1:83" ht="15.05" x14ac:dyDescent="0.3">
      <c r="A110" s="25">
        <v>2260</v>
      </c>
      <c r="B110" s="42" t="str">
        <f>_xlfn.XLOOKUP(A110,'Schools lookup'!A:A,'Schools lookup'!B:B)</f>
        <v>CIP2260</v>
      </c>
      <c r="C110" s="42" t="str">
        <f>_xlfn.XLOOKUP(A110,'Schools lookup'!A:A,'Schools lookup'!C:C)</f>
        <v>Unstone Junior School</v>
      </c>
      <c r="D110" s="3">
        <v>48762.6</v>
      </c>
      <c r="E110" s="3">
        <v>1289.5</v>
      </c>
      <c r="F110" s="3">
        <v>16279.89</v>
      </c>
      <c r="G110" s="3">
        <v>460901.21</v>
      </c>
      <c r="H110" s="3">
        <v>0</v>
      </c>
      <c r="I110" s="3">
        <v>25801.829999999994</v>
      </c>
      <c r="J110" s="3">
        <v>0</v>
      </c>
      <c r="K110" s="3">
        <v>43535</v>
      </c>
      <c r="L110" s="3">
        <v>28835</v>
      </c>
      <c r="M110" s="3">
        <v>0</v>
      </c>
      <c r="N110" s="3">
        <v>0</v>
      </c>
      <c r="O110" s="3">
        <v>3773.85</v>
      </c>
      <c r="P110" s="3">
        <v>6471.68</v>
      </c>
      <c r="Q110" s="3">
        <v>2147.81</v>
      </c>
      <c r="R110" s="3">
        <v>14.47</v>
      </c>
      <c r="S110" s="3">
        <v>10006</v>
      </c>
      <c r="T110" s="3">
        <v>0</v>
      </c>
      <c r="U110" s="3">
        <v>0</v>
      </c>
      <c r="V110" s="3">
        <v>0</v>
      </c>
      <c r="W110" s="3">
        <v>0</v>
      </c>
      <c r="X110" s="3">
        <v>231079.51000000013</v>
      </c>
      <c r="Y110" s="3">
        <v>2030.0900000000004</v>
      </c>
      <c r="Z110" s="3">
        <v>126330.15000000001</v>
      </c>
      <c r="AA110" s="3">
        <v>10046.359999999999</v>
      </c>
      <c r="AB110">
        <v>28833.330000000005</v>
      </c>
      <c r="AC110">
        <v>0</v>
      </c>
      <c r="AD110">
        <v>11182.459999999997</v>
      </c>
      <c r="AE110">
        <v>1763.0200000000002</v>
      </c>
      <c r="AF110">
        <v>693</v>
      </c>
      <c r="AG110">
        <v>4710.2299999999996</v>
      </c>
      <c r="AH110">
        <v>1820.2</v>
      </c>
      <c r="AI110">
        <v>13105.829999999998</v>
      </c>
      <c r="AJ110">
        <v>2873.3199999999997</v>
      </c>
      <c r="AK110">
        <v>9397.08</v>
      </c>
      <c r="AL110">
        <v>1560.8600000000001</v>
      </c>
      <c r="AM110">
        <v>14170.449999999995</v>
      </c>
      <c r="AN110">
        <v>5489</v>
      </c>
      <c r="AO110">
        <v>1933.51</v>
      </c>
      <c r="AP110">
        <v>38614.649999999994</v>
      </c>
      <c r="AQ110">
        <v>2064.41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17739.679999999997</v>
      </c>
      <c r="AZ110">
        <v>1947</v>
      </c>
      <c r="BA110">
        <v>7769.3600000000006</v>
      </c>
      <c r="BB110">
        <v>24126.339999999993</v>
      </c>
      <c r="BC110" s="3">
        <v>7409.5</v>
      </c>
      <c r="BD110" s="3">
        <v>6166.4</v>
      </c>
      <c r="BE110" s="3">
        <v>17138.28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4562.5</v>
      </c>
      <c r="BL110" s="3">
        <v>0</v>
      </c>
      <c r="BM110" s="3">
        <v>0</v>
      </c>
      <c r="BN110" s="3">
        <v>1</v>
      </c>
      <c r="BO110" s="3">
        <v>0</v>
      </c>
      <c r="BP110" s="3">
        <v>1820</v>
      </c>
      <c r="BQ110" s="3">
        <v>0</v>
      </c>
      <c r="BR110" s="3">
        <v>0</v>
      </c>
      <c r="BS110" s="3">
        <v>0</v>
      </c>
      <c r="BT110" s="3">
        <v>0</v>
      </c>
      <c r="BU110" s="3">
        <v>2026.8</v>
      </c>
      <c r="BV110" s="3">
        <v>865</v>
      </c>
      <c r="BW110" s="3">
        <v>0</v>
      </c>
      <c r="BX110" s="3">
        <v>40255.43</v>
      </c>
      <c r="BY110" s="3">
        <v>16130.59</v>
      </c>
      <c r="BZ110" s="3">
        <v>0</v>
      </c>
      <c r="CA110" s="3">
        <v>1289.5</v>
      </c>
      <c r="CB110" s="3">
        <v>0</v>
      </c>
      <c r="CC110" s="3">
        <v>-10629.06</v>
      </c>
      <c r="CD110" s="3">
        <v>0</v>
      </c>
      <c r="CE110" s="2" t="s">
        <v>719</v>
      </c>
    </row>
    <row r="111" spans="1:83" ht="15.05" x14ac:dyDescent="0.3">
      <c r="A111" s="25">
        <v>2262</v>
      </c>
      <c r="B111" s="42" t="str">
        <f>_xlfn.XLOOKUP(A111,'Schools lookup'!A:A,'Schools lookup'!B:B)</f>
        <v>CIP2262</v>
      </c>
      <c r="C111" s="42" t="str">
        <f>_xlfn.XLOOKUP(A111,'Schools lookup'!A:A,'Schools lookup'!C:C)</f>
        <v>Unstone St Mary's Infant School</v>
      </c>
      <c r="D111" s="3">
        <v>41983.040000000001</v>
      </c>
      <c r="E111" s="3">
        <v>10512.5</v>
      </c>
      <c r="F111" s="3">
        <v>11183.14</v>
      </c>
      <c r="G111" s="3">
        <v>372383.82</v>
      </c>
      <c r="H111" s="3">
        <v>0</v>
      </c>
      <c r="I111" s="3">
        <v>39155.060000000005</v>
      </c>
      <c r="J111" s="3">
        <v>0</v>
      </c>
      <c r="K111" s="3">
        <v>20405</v>
      </c>
      <c r="L111" s="3">
        <v>34626.69</v>
      </c>
      <c r="M111" s="3">
        <v>0</v>
      </c>
      <c r="N111" s="3">
        <v>0</v>
      </c>
      <c r="O111" s="3">
        <v>4952.9399999999996</v>
      </c>
      <c r="P111" s="3">
        <v>2563.1999999999998</v>
      </c>
      <c r="Q111" s="3">
        <v>1625.3</v>
      </c>
      <c r="R111" s="3">
        <v>2306.56</v>
      </c>
      <c r="S111" s="3">
        <v>0</v>
      </c>
      <c r="T111" s="3">
        <v>0</v>
      </c>
      <c r="U111" s="3">
        <v>0</v>
      </c>
      <c r="V111" s="3">
        <v>0</v>
      </c>
      <c r="W111" s="3">
        <v>672</v>
      </c>
      <c r="X111" s="3">
        <v>181761.09999999998</v>
      </c>
      <c r="Y111" s="3">
        <v>0</v>
      </c>
      <c r="Z111" s="3">
        <v>105974.06000000001</v>
      </c>
      <c r="AA111" s="3">
        <v>6677.51</v>
      </c>
      <c r="AB111">
        <v>29041.570000000007</v>
      </c>
      <c r="AC111">
        <v>0</v>
      </c>
      <c r="AD111">
        <v>7798.8599999999988</v>
      </c>
      <c r="AE111">
        <v>1412.46</v>
      </c>
      <c r="AF111">
        <v>3568.5</v>
      </c>
      <c r="AG111">
        <v>4096.42</v>
      </c>
      <c r="AH111">
        <v>1276.97</v>
      </c>
      <c r="AI111">
        <v>14116.080000000002</v>
      </c>
      <c r="AJ111">
        <v>3315</v>
      </c>
      <c r="AK111">
        <v>1172.45</v>
      </c>
      <c r="AL111">
        <v>671.31000000000017</v>
      </c>
      <c r="AM111">
        <v>6901.1</v>
      </c>
      <c r="AN111">
        <v>3143.7</v>
      </c>
      <c r="AO111">
        <v>2606.23</v>
      </c>
      <c r="AP111">
        <v>13499.040000000003</v>
      </c>
      <c r="AQ111">
        <v>1590</v>
      </c>
      <c r="AR111">
        <v>0</v>
      </c>
      <c r="AS111">
        <v>0</v>
      </c>
      <c r="AT111">
        <v>0</v>
      </c>
      <c r="AU111">
        <v>1070</v>
      </c>
      <c r="AV111">
        <v>0</v>
      </c>
      <c r="AW111">
        <v>0</v>
      </c>
      <c r="AX111">
        <v>0</v>
      </c>
      <c r="AY111">
        <v>12663.19</v>
      </c>
      <c r="AZ111">
        <v>1170</v>
      </c>
      <c r="BA111">
        <v>605.80999999999995</v>
      </c>
      <c r="BB111">
        <v>32051.739999999987</v>
      </c>
      <c r="BC111" s="3">
        <v>20155</v>
      </c>
      <c r="BD111" s="3">
        <v>43393.120000000003</v>
      </c>
      <c r="BE111" s="3">
        <v>14615.359999999997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4457.6499999999996</v>
      </c>
      <c r="BL111" s="3">
        <v>0</v>
      </c>
      <c r="BM111" s="3">
        <v>0</v>
      </c>
      <c r="BN111" s="3">
        <v>1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8970</v>
      </c>
      <c r="BV111" s="3">
        <v>0</v>
      </c>
      <c r="BW111" s="3">
        <v>0</v>
      </c>
      <c r="BX111" s="3">
        <v>5655.0299999999988</v>
      </c>
      <c r="BY111" s="3">
        <v>6670.79</v>
      </c>
      <c r="BZ111" s="3">
        <v>0</v>
      </c>
      <c r="CA111" s="3">
        <v>11184.5</v>
      </c>
      <c r="CB111" s="3">
        <v>0</v>
      </c>
      <c r="CC111" s="3">
        <v>16963.75</v>
      </c>
      <c r="CD111" s="3">
        <v>0</v>
      </c>
    </row>
    <row r="112" spans="1:83" ht="15.05" x14ac:dyDescent="0.3">
      <c r="A112" s="25">
        <v>2266</v>
      </c>
      <c r="B112" s="42" t="str">
        <f>_xlfn.XLOOKUP(A112,'Schools lookup'!A:A,'Schools lookup'!B:B)</f>
        <v>CIP2266</v>
      </c>
      <c r="C112" s="42" t="str">
        <f>_xlfn.XLOOKUP(A112,'Schools lookup'!A:A,'Schools lookup'!C:C)</f>
        <v>Wessington Primary School</v>
      </c>
      <c r="D112" s="3">
        <v>80211.539999999994</v>
      </c>
      <c r="E112" s="3">
        <v>10868.74</v>
      </c>
      <c r="F112" s="3">
        <v>17665.330000000002</v>
      </c>
      <c r="G112" s="3">
        <v>590578.69999999995</v>
      </c>
      <c r="H112" s="3">
        <v>0</v>
      </c>
      <c r="I112" s="3">
        <v>16792.23</v>
      </c>
      <c r="J112" s="3">
        <v>0</v>
      </c>
      <c r="K112" s="3">
        <v>9065</v>
      </c>
      <c r="L112" s="3">
        <v>47164.959999999999</v>
      </c>
      <c r="M112" s="3">
        <v>0</v>
      </c>
      <c r="N112" s="3">
        <v>0</v>
      </c>
      <c r="O112" s="3">
        <v>7508.8599999999988</v>
      </c>
      <c r="P112" s="3">
        <v>10381.110000000002</v>
      </c>
      <c r="Q112" s="3">
        <v>6350.66</v>
      </c>
      <c r="R112" s="3">
        <v>51.01</v>
      </c>
      <c r="S112" s="3">
        <v>0</v>
      </c>
      <c r="T112" s="3">
        <v>0</v>
      </c>
      <c r="U112" s="3">
        <v>0</v>
      </c>
      <c r="V112" s="3">
        <v>0</v>
      </c>
      <c r="W112" s="3">
        <v>7792.05</v>
      </c>
      <c r="X112" s="3">
        <v>312138.67000000004</v>
      </c>
      <c r="Y112" s="3">
        <v>3720.5299999999997</v>
      </c>
      <c r="Z112" s="3">
        <v>122356.53999999995</v>
      </c>
      <c r="AA112" s="3">
        <v>0</v>
      </c>
      <c r="AB112">
        <v>16168.26</v>
      </c>
      <c r="AC112">
        <v>184.29000000000002</v>
      </c>
      <c r="AD112">
        <v>6921.8500000000031</v>
      </c>
      <c r="AE112">
        <v>2467.7400000000002</v>
      </c>
      <c r="AF112">
        <v>1432</v>
      </c>
      <c r="AG112">
        <v>6046.04</v>
      </c>
      <c r="AH112">
        <v>1392.71</v>
      </c>
      <c r="AI112">
        <v>17567.96</v>
      </c>
      <c r="AJ112">
        <v>259.5</v>
      </c>
      <c r="AK112">
        <v>18211.84</v>
      </c>
      <c r="AL112">
        <v>3452.22</v>
      </c>
      <c r="AM112">
        <v>8725.8799999999992</v>
      </c>
      <c r="AN112">
        <v>6362.25</v>
      </c>
      <c r="AO112">
        <v>11221.710000000001</v>
      </c>
      <c r="AP112">
        <v>23124.190000000013</v>
      </c>
      <c r="AQ112">
        <v>-570.23</v>
      </c>
      <c r="AR112">
        <v>0</v>
      </c>
      <c r="AS112">
        <v>3777.63</v>
      </c>
      <c r="AT112">
        <v>0</v>
      </c>
      <c r="AU112">
        <v>115</v>
      </c>
      <c r="AV112">
        <v>0</v>
      </c>
      <c r="AW112">
        <v>0</v>
      </c>
      <c r="AX112">
        <v>0</v>
      </c>
      <c r="AY112">
        <v>2739.1499999999996</v>
      </c>
      <c r="AZ112">
        <v>2718</v>
      </c>
      <c r="BA112">
        <v>89591.56</v>
      </c>
      <c r="BB112">
        <v>34607.669999999969</v>
      </c>
      <c r="BC112" s="3">
        <v>119.99</v>
      </c>
      <c r="BD112" s="3">
        <v>3900</v>
      </c>
      <c r="BE112" s="3">
        <v>14782.61</v>
      </c>
      <c r="BF112" s="3">
        <v>0</v>
      </c>
      <c r="BG112" s="3">
        <v>0</v>
      </c>
      <c r="BH112" s="3">
        <v>0</v>
      </c>
      <c r="BI112" s="3">
        <v>10346.939999999995</v>
      </c>
      <c r="BJ112" s="3">
        <v>0</v>
      </c>
      <c r="BK112" s="3">
        <v>4914.8500000000004</v>
      </c>
      <c r="BL112" s="3">
        <v>0</v>
      </c>
      <c r="BM112" s="3">
        <v>0</v>
      </c>
      <c r="BN112" s="3">
        <v>1</v>
      </c>
      <c r="BO112" s="3">
        <v>0</v>
      </c>
      <c r="BP112" s="3">
        <v>2000</v>
      </c>
      <c r="BQ112" s="3">
        <v>0</v>
      </c>
      <c r="BR112" s="3">
        <v>0</v>
      </c>
      <c r="BS112" s="3">
        <v>0</v>
      </c>
      <c r="BT112" s="3">
        <v>0</v>
      </c>
      <c r="BU112" s="3">
        <v>2739.5</v>
      </c>
      <c r="BV112" s="3">
        <v>0</v>
      </c>
      <c r="BW112" s="3">
        <v>0</v>
      </c>
      <c r="BX112" s="3">
        <v>54568.509999999995</v>
      </c>
      <c r="BY112" s="3">
        <v>17840.68</v>
      </c>
      <c r="BZ112" s="3">
        <v>0</v>
      </c>
      <c r="CA112" s="3">
        <v>8313.85</v>
      </c>
      <c r="CB112" s="3">
        <v>0</v>
      </c>
      <c r="CC112" s="3">
        <v>33842.369999999995</v>
      </c>
      <c r="CD112" s="3">
        <v>0</v>
      </c>
    </row>
    <row r="113" spans="1:82" ht="15.05" x14ac:dyDescent="0.3">
      <c r="A113" s="25">
        <v>2268</v>
      </c>
      <c r="B113" s="42" t="str">
        <f>_xlfn.XLOOKUP(A113,'Schools lookup'!A:A,'Schools lookup'!B:B)</f>
        <v>CIP2268</v>
      </c>
      <c r="C113" s="42" t="str">
        <f>_xlfn.XLOOKUP(A113,'Schools lookup'!A:A,'Schools lookup'!C:C)</f>
        <v>Whaley Bridge Primary School</v>
      </c>
      <c r="D113" s="3">
        <v>122999.29</v>
      </c>
      <c r="E113" s="3">
        <v>0</v>
      </c>
      <c r="F113" s="3">
        <v>6289.36</v>
      </c>
      <c r="G113" s="3">
        <v>968013.38</v>
      </c>
      <c r="H113" s="3">
        <v>0</v>
      </c>
      <c r="I113" s="3">
        <v>315950.44</v>
      </c>
      <c r="J113" s="3">
        <v>0</v>
      </c>
      <c r="K113" s="3">
        <v>58645</v>
      </c>
      <c r="L113" s="3">
        <v>81138.23000000001</v>
      </c>
      <c r="M113" s="3">
        <v>0</v>
      </c>
      <c r="N113" s="3">
        <v>3204</v>
      </c>
      <c r="O113" s="3">
        <v>20850.699999999997</v>
      </c>
      <c r="P113" s="3">
        <v>23088.43</v>
      </c>
      <c r="Q113" s="3">
        <v>253.21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574498.17999999982</v>
      </c>
      <c r="Y113" s="3">
        <v>29723.24</v>
      </c>
      <c r="Z113" s="3">
        <v>425457.78999999986</v>
      </c>
      <c r="AA113" s="3">
        <v>22090.799999999992</v>
      </c>
      <c r="AB113">
        <v>49502.720000000016</v>
      </c>
      <c r="AC113">
        <v>0</v>
      </c>
      <c r="AD113">
        <v>15280.020000000002</v>
      </c>
      <c r="AE113">
        <v>5183.0599999999995</v>
      </c>
      <c r="AF113">
        <v>2326.4</v>
      </c>
      <c r="AG113">
        <v>10323.67</v>
      </c>
      <c r="AH113">
        <v>1091.82</v>
      </c>
      <c r="AI113">
        <v>27103.120000000003</v>
      </c>
      <c r="AJ113">
        <v>5616</v>
      </c>
      <c r="AK113">
        <v>5979.8000000000011</v>
      </c>
      <c r="AL113">
        <v>10258.960000000001</v>
      </c>
      <c r="AM113">
        <v>27430.12</v>
      </c>
      <c r="AN113">
        <v>20833.25</v>
      </c>
      <c r="AO113">
        <v>5007.4599999999991</v>
      </c>
      <c r="AP113">
        <v>25947.01</v>
      </c>
      <c r="AQ113">
        <v>3345</v>
      </c>
      <c r="AR113">
        <v>0</v>
      </c>
      <c r="AS113">
        <v>752</v>
      </c>
      <c r="AT113">
        <v>0</v>
      </c>
      <c r="AU113">
        <v>12429.710000000001</v>
      </c>
      <c r="AV113">
        <v>5793.66</v>
      </c>
      <c r="AW113">
        <v>969.88</v>
      </c>
      <c r="AX113">
        <v>0</v>
      </c>
      <c r="AY113">
        <v>16463.759999999991</v>
      </c>
      <c r="AZ113">
        <v>4521</v>
      </c>
      <c r="BA113">
        <v>7486.3500000000013</v>
      </c>
      <c r="BB113">
        <v>72682.830000000016</v>
      </c>
      <c r="BC113" s="3">
        <v>4530</v>
      </c>
      <c r="BD113" s="3">
        <v>31405.519999999993</v>
      </c>
      <c r="BE113" s="3">
        <v>19623.03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5361.25</v>
      </c>
      <c r="BL113" s="3">
        <v>0</v>
      </c>
      <c r="BM113" s="3">
        <v>0</v>
      </c>
      <c r="BN113" s="3">
        <v>1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595</v>
      </c>
      <c r="BV113" s="3">
        <v>0</v>
      </c>
      <c r="BW113" s="3">
        <v>0</v>
      </c>
      <c r="BX113" s="3">
        <v>150486.51999999999</v>
      </c>
      <c r="BY113" s="3">
        <v>11055.61</v>
      </c>
      <c r="BZ113" s="3">
        <v>0</v>
      </c>
      <c r="CA113" s="3">
        <v>0</v>
      </c>
      <c r="CB113" s="3">
        <v>0</v>
      </c>
      <c r="CC113" s="3">
        <v>-51042.310000000005</v>
      </c>
      <c r="CD113" s="3">
        <v>0</v>
      </c>
    </row>
    <row r="114" spans="1:82" ht="15.05" x14ac:dyDescent="0.3">
      <c r="A114" s="25">
        <v>2269</v>
      </c>
      <c r="B114" s="42" t="str">
        <f>_xlfn.XLOOKUP(A114,'Schools lookup'!A:A,'Schools lookup'!B:B)</f>
        <v>CIP2269</v>
      </c>
      <c r="C114" s="42" t="str">
        <f>_xlfn.XLOOKUP(A114,'Schools lookup'!A:A,'Schools lookup'!C:C)</f>
        <v>Furness Vale Primary School</v>
      </c>
      <c r="D114" s="3">
        <v>136434.79</v>
      </c>
      <c r="E114" s="3">
        <v>-27503.269999999997</v>
      </c>
      <c r="F114" s="3">
        <v>10583.82</v>
      </c>
      <c r="G114" s="3">
        <v>565952.72</v>
      </c>
      <c r="H114" s="3">
        <v>0</v>
      </c>
      <c r="I114" s="3">
        <v>46857.359999999986</v>
      </c>
      <c r="J114" s="3">
        <v>0</v>
      </c>
      <c r="K114" s="3">
        <v>50041</v>
      </c>
      <c r="L114" s="3">
        <v>41514.49</v>
      </c>
      <c r="M114" s="3">
        <v>0</v>
      </c>
      <c r="N114" s="3">
        <v>0</v>
      </c>
      <c r="O114" s="3">
        <v>13352.880000000003</v>
      </c>
      <c r="P114" s="3">
        <v>9415.86</v>
      </c>
      <c r="Q114" s="3">
        <v>161.04</v>
      </c>
      <c r="R114" s="3">
        <v>0</v>
      </c>
      <c r="S114" s="3">
        <v>4767</v>
      </c>
      <c r="T114" s="3">
        <v>0</v>
      </c>
      <c r="U114" s="3">
        <v>0</v>
      </c>
      <c r="V114" s="3">
        <v>0</v>
      </c>
      <c r="W114" s="3">
        <v>9931.4</v>
      </c>
      <c r="X114" s="3">
        <v>393531.28000000038</v>
      </c>
      <c r="Y114" s="3">
        <v>2090.0500000000002</v>
      </c>
      <c r="Z114" s="3">
        <v>98468.96</v>
      </c>
      <c r="AA114" s="3">
        <v>11810.989999999998</v>
      </c>
      <c r="AB114">
        <v>31933.080000000009</v>
      </c>
      <c r="AC114">
        <v>0</v>
      </c>
      <c r="AD114">
        <v>25109.890000000014</v>
      </c>
      <c r="AE114">
        <v>2815.809999999999</v>
      </c>
      <c r="AF114">
        <v>905.5</v>
      </c>
      <c r="AG114">
        <v>5989.84</v>
      </c>
      <c r="AH114">
        <v>645.53</v>
      </c>
      <c r="AI114">
        <v>4506.6799999999994</v>
      </c>
      <c r="AJ114">
        <v>1325</v>
      </c>
      <c r="AK114">
        <v>10506.080000000005</v>
      </c>
      <c r="AL114">
        <v>2616.33</v>
      </c>
      <c r="AM114">
        <v>6925.9999999999991</v>
      </c>
      <c r="AN114">
        <v>6986</v>
      </c>
      <c r="AO114">
        <v>1821.9</v>
      </c>
      <c r="AP114">
        <v>23872.879999999997</v>
      </c>
      <c r="AQ114">
        <v>2845</v>
      </c>
      <c r="AR114">
        <v>0</v>
      </c>
      <c r="AS114">
        <v>5148.1699999999992</v>
      </c>
      <c r="AT114">
        <v>0</v>
      </c>
      <c r="AU114">
        <v>400</v>
      </c>
      <c r="AV114">
        <v>0</v>
      </c>
      <c r="AW114">
        <v>1400</v>
      </c>
      <c r="AX114">
        <v>0</v>
      </c>
      <c r="AY114">
        <v>2063.2599999999984</v>
      </c>
      <c r="AZ114">
        <v>2673</v>
      </c>
      <c r="BA114">
        <v>11691.849999999999</v>
      </c>
      <c r="BB114">
        <v>38566.489999999991</v>
      </c>
      <c r="BC114" s="3">
        <v>2500</v>
      </c>
      <c r="BD114" s="3">
        <v>17270.440000000002</v>
      </c>
      <c r="BE114" s="3">
        <v>11686.980000000001</v>
      </c>
      <c r="BF114" s="3">
        <v>0</v>
      </c>
      <c r="BG114" s="3">
        <v>0</v>
      </c>
      <c r="BH114" s="3">
        <v>0</v>
      </c>
      <c r="BI114" s="3">
        <v>23119.799999999988</v>
      </c>
      <c r="BJ114" s="3">
        <v>90</v>
      </c>
      <c r="BK114" s="3">
        <v>4985.28</v>
      </c>
      <c r="BL114" s="3">
        <v>0</v>
      </c>
      <c r="BM114" s="3">
        <v>0</v>
      </c>
      <c r="BN114" s="3">
        <v>1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1225</v>
      </c>
      <c r="BV114" s="3">
        <v>0</v>
      </c>
      <c r="BW114" s="3">
        <v>0</v>
      </c>
      <c r="BX114" s="3">
        <v>140390.14999999997</v>
      </c>
      <c r="BY114" s="3">
        <v>14344.1</v>
      </c>
      <c r="BZ114" s="3">
        <v>0</v>
      </c>
      <c r="CA114" s="3">
        <v>-40781.669999999984</v>
      </c>
      <c r="CB114" s="3">
        <v>0</v>
      </c>
      <c r="CC114" s="3">
        <v>5187.45</v>
      </c>
      <c r="CD114" s="3">
        <v>0</v>
      </c>
    </row>
    <row r="115" spans="1:82" ht="15.05" x14ac:dyDescent="0.3">
      <c r="A115" s="25">
        <v>2270</v>
      </c>
      <c r="B115" s="42" t="str">
        <f>_xlfn.XLOOKUP(A115,'Schools lookup'!A:A,'Schools lookup'!B:B)</f>
        <v>CIP2270</v>
      </c>
      <c r="C115" s="42" t="str">
        <f>_xlfn.XLOOKUP(A115,'Schools lookup'!A:A,'Schools lookup'!C:C)</f>
        <v>Whitwell Primary School</v>
      </c>
      <c r="D115" s="3">
        <v>330659.33999999997</v>
      </c>
      <c r="E115" s="3">
        <v>-94309.48</v>
      </c>
      <c r="F115" s="3">
        <v>8141.88</v>
      </c>
      <c r="G115" s="3">
        <v>1466238.54</v>
      </c>
      <c r="H115" s="3">
        <v>0</v>
      </c>
      <c r="I115" s="3">
        <v>66291.91</v>
      </c>
      <c r="J115" s="3">
        <v>0</v>
      </c>
      <c r="K115" s="3">
        <v>155975</v>
      </c>
      <c r="L115" s="3">
        <v>86108.93</v>
      </c>
      <c r="M115" s="3">
        <v>0</v>
      </c>
      <c r="N115" s="3">
        <v>423.40999999999997</v>
      </c>
      <c r="O115" s="3">
        <v>41369.040000000008</v>
      </c>
      <c r="P115" s="3">
        <v>24271.570000000003</v>
      </c>
      <c r="Q115" s="3">
        <v>10987.02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12726.769999999999</v>
      </c>
      <c r="X115" s="3">
        <v>858922.47999999986</v>
      </c>
      <c r="Y115" s="3">
        <v>0</v>
      </c>
      <c r="Z115" s="3">
        <v>383249.04000000004</v>
      </c>
      <c r="AA115" s="3">
        <v>62023.009999999987</v>
      </c>
      <c r="AB115">
        <v>71652.920000000013</v>
      </c>
      <c r="AC115">
        <v>0</v>
      </c>
      <c r="AD115">
        <v>41919.470000000023</v>
      </c>
      <c r="AE115">
        <v>7497.43</v>
      </c>
      <c r="AF115">
        <v>4813</v>
      </c>
      <c r="AG115">
        <v>15428.71</v>
      </c>
      <c r="AH115">
        <v>1809.08</v>
      </c>
      <c r="AI115">
        <v>26005.02</v>
      </c>
      <c r="AJ115">
        <v>8304.98</v>
      </c>
      <c r="AK115">
        <v>4117.5700000000006</v>
      </c>
      <c r="AL115">
        <v>5319.35</v>
      </c>
      <c r="AM115">
        <v>30231.710000000006</v>
      </c>
      <c r="AN115">
        <v>34410</v>
      </c>
      <c r="AO115">
        <v>11792.599999999997</v>
      </c>
      <c r="AP115">
        <v>73802.539999999994</v>
      </c>
      <c r="AQ115">
        <v>3051.4000000000005</v>
      </c>
      <c r="AR115">
        <v>0</v>
      </c>
      <c r="AS115">
        <v>11843.009999999998</v>
      </c>
      <c r="AT115">
        <v>0</v>
      </c>
      <c r="AU115">
        <v>1607.38</v>
      </c>
      <c r="AV115">
        <v>0</v>
      </c>
      <c r="AW115">
        <v>3733.81</v>
      </c>
      <c r="AX115">
        <v>0</v>
      </c>
      <c r="AY115">
        <v>6659.91</v>
      </c>
      <c r="AZ115">
        <v>7923</v>
      </c>
      <c r="BA115">
        <v>11819.12</v>
      </c>
      <c r="BB115">
        <v>87801.689999999988</v>
      </c>
      <c r="BC115" s="3">
        <v>48243.05</v>
      </c>
      <c r="BD115" s="3">
        <v>5250.6</v>
      </c>
      <c r="BE115" s="3">
        <v>39428.00999999998</v>
      </c>
      <c r="BF115" s="3">
        <v>0</v>
      </c>
      <c r="BG115" s="3">
        <v>0</v>
      </c>
      <c r="BH115" s="3">
        <v>0</v>
      </c>
      <c r="BI115" s="3">
        <v>17746.129999999994</v>
      </c>
      <c r="BJ115" s="3">
        <v>0</v>
      </c>
      <c r="BK115" s="3">
        <v>6893.5</v>
      </c>
      <c r="BL115" s="3">
        <v>0</v>
      </c>
      <c r="BM115" s="3">
        <v>0</v>
      </c>
      <c r="BN115" s="3">
        <v>1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313664.87</v>
      </c>
      <c r="BY115" s="3">
        <v>15035.38</v>
      </c>
      <c r="BZ115" s="3">
        <v>0</v>
      </c>
      <c r="CA115" s="3">
        <v>-99328.839999999982</v>
      </c>
      <c r="CB115" s="3">
        <v>0</v>
      </c>
      <c r="CC115" s="3">
        <v>1289.5</v>
      </c>
      <c r="CD115" s="3">
        <v>0</v>
      </c>
    </row>
    <row r="116" spans="1:82" ht="15.05" x14ac:dyDescent="0.3">
      <c r="A116" s="25">
        <v>2274</v>
      </c>
      <c r="B116" s="42" t="str">
        <f>_xlfn.XLOOKUP(A116,'Schools lookup'!A:A,'Schools lookup'!B:B)</f>
        <v>CIP2274</v>
      </c>
      <c r="C116" s="42" t="str">
        <f>_xlfn.XLOOKUP(A116,'Schools lookup'!A:A,'Schools lookup'!C:C)</f>
        <v>Deer Park Primary School</v>
      </c>
      <c r="D116" s="3">
        <v>85413.54</v>
      </c>
      <c r="E116" s="3">
        <v>0</v>
      </c>
      <c r="F116" s="3">
        <v>6670.22</v>
      </c>
      <c r="G116" s="3">
        <v>1705527.05</v>
      </c>
      <c r="H116" s="3">
        <v>0</v>
      </c>
      <c r="I116" s="3">
        <v>147693</v>
      </c>
      <c r="J116" s="3">
        <v>0</v>
      </c>
      <c r="K116" s="3">
        <v>64880</v>
      </c>
      <c r="L116" s="3">
        <v>113685</v>
      </c>
      <c r="M116" s="3">
        <v>0</v>
      </c>
      <c r="N116" s="3">
        <v>0</v>
      </c>
      <c r="O116" s="3">
        <v>24868.549999999992</v>
      </c>
      <c r="P116" s="3">
        <v>40946.100000000006</v>
      </c>
      <c r="Q116" s="3">
        <v>33359.1</v>
      </c>
      <c r="R116" s="3">
        <v>0</v>
      </c>
      <c r="S116" s="3">
        <v>784</v>
      </c>
      <c r="T116" s="3">
        <v>0</v>
      </c>
      <c r="U116" s="3">
        <v>0</v>
      </c>
      <c r="V116" s="3">
        <v>0</v>
      </c>
      <c r="W116" s="3">
        <v>0</v>
      </c>
      <c r="X116" s="3">
        <v>943435.47999999963</v>
      </c>
      <c r="Y116" s="3">
        <v>151471.98000000007</v>
      </c>
      <c r="Z116" s="3">
        <v>397091.4</v>
      </c>
      <c r="AA116" s="3">
        <v>56085.610000000008</v>
      </c>
      <c r="AB116">
        <v>89132.85</v>
      </c>
      <c r="AC116">
        <v>0</v>
      </c>
      <c r="AD116">
        <v>38955.75</v>
      </c>
      <c r="AE116">
        <v>8697.340000000002</v>
      </c>
      <c r="AF116">
        <v>3580.89</v>
      </c>
      <c r="AG116">
        <v>22642.57</v>
      </c>
      <c r="AH116">
        <v>2693.69</v>
      </c>
      <c r="AI116">
        <v>32630.45</v>
      </c>
      <c r="AJ116">
        <v>2596.8300000000004</v>
      </c>
      <c r="AK116">
        <v>5629.41</v>
      </c>
      <c r="AL116">
        <v>6634.1</v>
      </c>
      <c r="AM116">
        <v>20789.460000000003</v>
      </c>
      <c r="AN116">
        <v>24700.5</v>
      </c>
      <c r="AO116">
        <v>3039.64</v>
      </c>
      <c r="AP116">
        <v>45925.820000000022</v>
      </c>
      <c r="AQ116">
        <v>5355.67</v>
      </c>
      <c r="AR116">
        <v>0</v>
      </c>
      <c r="AS116">
        <v>0</v>
      </c>
      <c r="AT116">
        <v>0</v>
      </c>
      <c r="AU116">
        <v>371.55</v>
      </c>
      <c r="AV116">
        <v>0</v>
      </c>
      <c r="AW116">
        <v>7203.89</v>
      </c>
      <c r="AX116">
        <v>0</v>
      </c>
      <c r="AY116">
        <v>24872.490000000013</v>
      </c>
      <c r="AZ116">
        <v>11154</v>
      </c>
      <c r="BA116">
        <v>6063.86</v>
      </c>
      <c r="BB116">
        <v>113256.95999999999</v>
      </c>
      <c r="BC116" s="3">
        <v>19722.099999999999</v>
      </c>
      <c r="BD116" s="3">
        <v>33321.199999999997</v>
      </c>
      <c r="BE116" s="3">
        <v>30511.41</v>
      </c>
      <c r="BF116" s="3">
        <v>0</v>
      </c>
      <c r="BG116" s="3">
        <v>0</v>
      </c>
      <c r="BH116" s="3">
        <v>0</v>
      </c>
      <c r="BI116" s="3">
        <v>2578.5100000000002</v>
      </c>
      <c r="BJ116" s="3">
        <v>0</v>
      </c>
      <c r="BK116" s="3">
        <v>7825</v>
      </c>
      <c r="BL116" s="3">
        <v>0</v>
      </c>
      <c r="BM116" s="3">
        <v>0</v>
      </c>
      <c r="BN116" s="3">
        <v>1</v>
      </c>
      <c r="BO116" s="3">
        <v>0</v>
      </c>
      <c r="BP116" s="3">
        <v>5423.43</v>
      </c>
      <c r="BQ116" s="3">
        <v>0</v>
      </c>
      <c r="BR116" s="3">
        <v>0</v>
      </c>
      <c r="BS116" s="3">
        <v>0</v>
      </c>
      <c r="BT116" s="3">
        <v>0</v>
      </c>
      <c r="BU116" s="3">
        <v>2688.5</v>
      </c>
      <c r="BV116" s="3">
        <v>945</v>
      </c>
      <c r="BW116" s="3">
        <v>0</v>
      </c>
      <c r="BX116" s="3">
        <v>109589.43999999999</v>
      </c>
      <c r="BY116" s="3">
        <v>5438.29</v>
      </c>
      <c r="BZ116" s="3">
        <v>0</v>
      </c>
      <c r="CA116" s="3">
        <v>-2578.5100000000002</v>
      </c>
      <c r="CB116" s="3">
        <v>0</v>
      </c>
      <c r="CC116" s="3">
        <v>10512.5</v>
      </c>
      <c r="CD116" s="3">
        <v>0</v>
      </c>
    </row>
    <row r="117" spans="1:82" ht="15.05" x14ac:dyDescent="0.3">
      <c r="A117" s="25">
        <v>2275</v>
      </c>
      <c r="B117" s="42" t="str">
        <f>_xlfn.XLOOKUP(A117,'Schools lookup'!A:A,'Schools lookup'!B:B)</f>
        <v>CIP2275</v>
      </c>
      <c r="C117" s="42" t="str">
        <f>_xlfn.XLOOKUP(A117,'Schools lookup'!A:A,'Schools lookup'!C:C)</f>
        <v>Wirksworth Junior School</v>
      </c>
      <c r="D117" s="3">
        <v>156819.47</v>
      </c>
      <c r="E117" s="3">
        <v>-11711.98</v>
      </c>
      <c r="F117" s="3">
        <v>5051.07</v>
      </c>
      <c r="G117" s="3">
        <v>598939.08000000007</v>
      </c>
      <c r="H117" s="3">
        <v>0</v>
      </c>
      <c r="I117" s="3">
        <v>57145.26</v>
      </c>
      <c r="J117" s="3">
        <v>0</v>
      </c>
      <c r="K117" s="3">
        <v>35545</v>
      </c>
      <c r="L117" s="3">
        <v>35428.93</v>
      </c>
      <c r="M117" s="3">
        <v>0</v>
      </c>
      <c r="N117" s="3">
        <v>5221.5</v>
      </c>
      <c r="O117" s="3">
        <v>8453.34</v>
      </c>
      <c r="P117" s="3">
        <v>22235.220000000005</v>
      </c>
      <c r="Q117" s="3">
        <v>2823.6000000000004</v>
      </c>
      <c r="R117" s="3">
        <v>214.12</v>
      </c>
      <c r="S117" s="3">
        <v>10412</v>
      </c>
      <c r="T117" s="3">
        <v>0</v>
      </c>
      <c r="U117" s="3">
        <v>0</v>
      </c>
      <c r="V117" s="3">
        <v>0</v>
      </c>
      <c r="W117" s="3">
        <v>0</v>
      </c>
      <c r="X117" s="3">
        <v>312798.81999999995</v>
      </c>
      <c r="Y117" s="3">
        <v>0</v>
      </c>
      <c r="Z117" s="3">
        <v>167046.46000000002</v>
      </c>
      <c r="AA117" s="3">
        <v>22167.519999999997</v>
      </c>
      <c r="AB117">
        <v>44688.26</v>
      </c>
      <c r="AC117">
        <v>0</v>
      </c>
      <c r="AD117">
        <v>15396.17</v>
      </c>
      <c r="AE117">
        <v>2708.63</v>
      </c>
      <c r="AF117">
        <v>2279.77</v>
      </c>
      <c r="AG117">
        <v>7228.24</v>
      </c>
      <c r="AH117">
        <v>1525.29</v>
      </c>
      <c r="AI117">
        <v>18641.519999999997</v>
      </c>
      <c r="AJ117">
        <v>3514.5</v>
      </c>
      <c r="AK117">
        <v>2746.38</v>
      </c>
      <c r="AL117">
        <v>3373.6200000000003</v>
      </c>
      <c r="AM117">
        <v>19431.359999999993</v>
      </c>
      <c r="AN117">
        <v>15344.25</v>
      </c>
      <c r="AO117">
        <v>3385.06</v>
      </c>
      <c r="AP117">
        <v>32230.499999999993</v>
      </c>
      <c r="AQ117">
        <v>2342.4700000000003</v>
      </c>
      <c r="AR117">
        <v>0</v>
      </c>
      <c r="AS117">
        <v>7487.95</v>
      </c>
      <c r="AT117">
        <v>0</v>
      </c>
      <c r="AU117">
        <v>875</v>
      </c>
      <c r="AV117">
        <v>1529.84</v>
      </c>
      <c r="AW117">
        <v>0</v>
      </c>
      <c r="AX117">
        <v>0</v>
      </c>
      <c r="AY117">
        <v>2955.1300000000033</v>
      </c>
      <c r="AZ117">
        <v>3861.63</v>
      </c>
      <c r="BA117">
        <v>7800.8</v>
      </c>
      <c r="BB117">
        <v>37231.929999999978</v>
      </c>
      <c r="BC117" s="3">
        <v>8003.7499999999991</v>
      </c>
      <c r="BD117" s="3">
        <v>18125.05</v>
      </c>
      <c r="BE117" s="3">
        <v>15572.769999999999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5080</v>
      </c>
      <c r="BL117" s="3">
        <v>0</v>
      </c>
      <c r="BM117" s="3">
        <v>0</v>
      </c>
      <c r="BN117" s="3">
        <v>1</v>
      </c>
      <c r="BO117" s="3">
        <v>0</v>
      </c>
      <c r="BP117" s="3">
        <v>5740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152944.85</v>
      </c>
      <c r="BY117" s="3">
        <v>4391.07</v>
      </c>
      <c r="BZ117" s="3">
        <v>0</v>
      </c>
      <c r="CA117" s="3">
        <v>-11711.98</v>
      </c>
      <c r="CB117" s="3">
        <v>0</v>
      </c>
      <c r="CC117" s="3">
        <v>10868.74</v>
      </c>
      <c r="CD117" s="3">
        <v>0</v>
      </c>
    </row>
    <row r="118" spans="1:82" ht="15.05" x14ac:dyDescent="0.3">
      <c r="A118" s="25">
        <v>2277</v>
      </c>
      <c r="B118" s="42" t="str">
        <f>_xlfn.XLOOKUP(A118,'Schools lookup'!A:A,'Schools lookup'!B:B)</f>
        <v>CIP2277</v>
      </c>
      <c r="C118" s="42" t="str">
        <f>_xlfn.XLOOKUP(A118,'Schools lookup'!A:A,'Schools lookup'!C:C)</f>
        <v>Middleton Community Primary School</v>
      </c>
      <c r="D118" s="3">
        <v>83086.510000000009</v>
      </c>
      <c r="E118" s="3">
        <v>-51472.740000000005</v>
      </c>
      <c r="F118" s="3">
        <v>5398.74</v>
      </c>
      <c r="G118" s="3">
        <v>611104.27</v>
      </c>
      <c r="H118" s="3">
        <v>0</v>
      </c>
      <c r="I118" s="3">
        <v>45070.01</v>
      </c>
      <c r="J118" s="3">
        <v>0</v>
      </c>
      <c r="K118" s="3">
        <v>42220</v>
      </c>
      <c r="L118" s="3">
        <v>46729</v>
      </c>
      <c r="M118" s="3">
        <v>0</v>
      </c>
      <c r="N118" s="3">
        <v>0</v>
      </c>
      <c r="O118" s="3">
        <v>26729.84</v>
      </c>
      <c r="P118" s="3">
        <v>8753.2200000000012</v>
      </c>
      <c r="Q118" s="3">
        <v>7580.83</v>
      </c>
      <c r="R118" s="3">
        <v>1030.73</v>
      </c>
      <c r="S118" s="3">
        <v>1770</v>
      </c>
      <c r="T118" s="3">
        <v>0</v>
      </c>
      <c r="U118" s="3">
        <v>0</v>
      </c>
      <c r="V118" s="3">
        <v>0</v>
      </c>
      <c r="W118" s="3">
        <v>0</v>
      </c>
      <c r="X118" s="3">
        <v>391128</v>
      </c>
      <c r="Y118" s="3">
        <v>869.85</v>
      </c>
      <c r="Z118" s="3">
        <v>146691.86999999994</v>
      </c>
      <c r="AA118" s="3">
        <v>21826.249999999989</v>
      </c>
      <c r="AB118">
        <v>36741.75</v>
      </c>
      <c r="AC118">
        <v>65.86</v>
      </c>
      <c r="AD118">
        <v>18299.629999999994</v>
      </c>
      <c r="AE118">
        <v>3826.39</v>
      </c>
      <c r="AF118">
        <v>3393.5199999999995</v>
      </c>
      <c r="AG118">
        <v>7814.65</v>
      </c>
      <c r="AH118">
        <v>2247.5699999999997</v>
      </c>
      <c r="AI118">
        <v>1464.7399999999998</v>
      </c>
      <c r="AJ118">
        <v>622.09</v>
      </c>
      <c r="AK118">
        <v>1800.51</v>
      </c>
      <c r="AL118">
        <v>6688.2000000000007</v>
      </c>
      <c r="AM118">
        <v>8923.630000000001</v>
      </c>
      <c r="AN118">
        <v>4940.1000000000004</v>
      </c>
      <c r="AO118">
        <v>11251.949999999999</v>
      </c>
      <c r="AP118">
        <v>15740.819999999998</v>
      </c>
      <c r="AQ118">
        <v>1900</v>
      </c>
      <c r="AR118">
        <v>0</v>
      </c>
      <c r="AS118">
        <v>5326.34</v>
      </c>
      <c r="AT118" s="20">
        <v>0</v>
      </c>
      <c r="AU118">
        <v>110</v>
      </c>
      <c r="AV118">
        <v>0</v>
      </c>
      <c r="AW118">
        <v>1100</v>
      </c>
      <c r="AX118">
        <v>0</v>
      </c>
      <c r="AY118">
        <v>2405.159999999998</v>
      </c>
      <c r="AZ118">
        <v>3201</v>
      </c>
      <c r="BA118">
        <v>16684.310000000001</v>
      </c>
      <c r="BB118">
        <v>42728.17000000002</v>
      </c>
      <c r="BC118" s="3">
        <v>0</v>
      </c>
      <c r="BD118" s="3">
        <v>12427.65</v>
      </c>
      <c r="BE118" s="3">
        <v>12800.89</v>
      </c>
      <c r="BF118" s="3">
        <v>0</v>
      </c>
      <c r="BG118" s="3">
        <v>0</v>
      </c>
      <c r="BH118" s="3">
        <v>0</v>
      </c>
      <c r="BI118" s="3">
        <v>10646.12</v>
      </c>
      <c r="BJ118" s="3">
        <v>800</v>
      </c>
      <c r="BK118" s="3">
        <v>5012.5</v>
      </c>
      <c r="BL118" s="3">
        <v>0</v>
      </c>
      <c r="BM118" s="3">
        <v>0</v>
      </c>
      <c r="BN118" s="3">
        <v>1</v>
      </c>
      <c r="BO118" s="3">
        <v>0</v>
      </c>
      <c r="BP118" s="3">
        <v>5109</v>
      </c>
      <c r="BQ118" s="3">
        <v>1296.6600000000001</v>
      </c>
      <c r="BR118" s="3">
        <v>0</v>
      </c>
      <c r="BS118" s="3">
        <v>0</v>
      </c>
      <c r="BT118" s="3">
        <v>0</v>
      </c>
      <c r="BU118" s="3">
        <v>3337.15</v>
      </c>
      <c r="BV118" s="3">
        <v>0</v>
      </c>
      <c r="BW118" s="3">
        <v>0</v>
      </c>
      <c r="BX118" s="3">
        <v>91053.510000000009</v>
      </c>
      <c r="BY118" s="3">
        <v>668.43</v>
      </c>
      <c r="BZ118" s="3">
        <v>0</v>
      </c>
      <c r="CA118" s="3">
        <v>-62918.860000000008</v>
      </c>
      <c r="CB118" s="3">
        <v>0</v>
      </c>
      <c r="CC118" s="3">
        <v>0</v>
      </c>
      <c r="CD118" s="3">
        <v>0</v>
      </c>
    </row>
    <row r="119" spans="1:82" ht="15.05" x14ac:dyDescent="0.3">
      <c r="A119" s="25">
        <v>2279</v>
      </c>
      <c r="B119" s="42" t="str">
        <f>_xlfn.XLOOKUP(A119,'Schools lookup'!A:A,'Schools lookup'!B:B)</f>
        <v>CIP2279</v>
      </c>
      <c r="C119" s="42" t="str">
        <f>_xlfn.XLOOKUP(A119,'Schools lookup'!A:A,'Schools lookup'!C:C)</f>
        <v>Peak Dale Primary School</v>
      </c>
      <c r="D119" s="3">
        <v>128229.84</v>
      </c>
      <c r="E119" s="3">
        <v>0</v>
      </c>
      <c r="F119" s="3">
        <v>2206.7800000000002</v>
      </c>
      <c r="G119" s="3">
        <v>552306.85</v>
      </c>
      <c r="H119" s="3">
        <v>0</v>
      </c>
      <c r="I119" s="3">
        <v>20079.329999999998</v>
      </c>
      <c r="J119" s="3">
        <v>0</v>
      </c>
      <c r="K119" s="3">
        <v>18061.72</v>
      </c>
      <c r="L119" s="3">
        <v>44812</v>
      </c>
      <c r="M119" s="3">
        <v>0</v>
      </c>
      <c r="N119" s="3">
        <v>70</v>
      </c>
      <c r="O119" s="3">
        <v>6522.8099999999986</v>
      </c>
      <c r="P119" s="3">
        <v>15954.750000000011</v>
      </c>
      <c r="Q119" s="3">
        <v>1844.3600000000001</v>
      </c>
      <c r="R119" s="3">
        <v>0</v>
      </c>
      <c r="S119" s="3">
        <v>5588.7100000000009</v>
      </c>
      <c r="T119" s="3">
        <v>0</v>
      </c>
      <c r="U119" s="3">
        <v>0</v>
      </c>
      <c r="V119" s="3">
        <v>0</v>
      </c>
      <c r="W119" s="3">
        <v>0</v>
      </c>
      <c r="X119" s="3">
        <v>355556.47999999992</v>
      </c>
      <c r="Y119" s="3">
        <v>3309.2200000000003</v>
      </c>
      <c r="Z119" s="3">
        <v>85319.550000000017</v>
      </c>
      <c r="AA119" s="3">
        <v>12786.719999999996</v>
      </c>
      <c r="AB119">
        <v>30424.019999999993</v>
      </c>
      <c r="AC119">
        <v>0</v>
      </c>
      <c r="AD119">
        <v>14394.900000000005</v>
      </c>
      <c r="AE119">
        <v>2216.4600000000005</v>
      </c>
      <c r="AF119">
        <v>1992.44</v>
      </c>
      <c r="AG119">
        <v>6771.84</v>
      </c>
      <c r="AH119">
        <v>565.83000000000004</v>
      </c>
      <c r="AI119">
        <v>22111.31</v>
      </c>
      <c r="AJ119">
        <v>2057.38</v>
      </c>
      <c r="AK119">
        <v>3208.59</v>
      </c>
      <c r="AL119">
        <v>3037.1899999999996</v>
      </c>
      <c r="AM119">
        <v>13315.249999999998</v>
      </c>
      <c r="AN119">
        <v>8607.75</v>
      </c>
      <c r="AO119">
        <v>2265.37</v>
      </c>
      <c r="AP119">
        <v>22012.729999999992</v>
      </c>
      <c r="AQ119">
        <v>1933</v>
      </c>
      <c r="AR119">
        <v>0</v>
      </c>
      <c r="AS119">
        <v>6781.32</v>
      </c>
      <c r="AT119" s="20">
        <v>0</v>
      </c>
      <c r="AU119">
        <v>0</v>
      </c>
      <c r="AV119">
        <v>0</v>
      </c>
      <c r="AW119">
        <v>0</v>
      </c>
      <c r="AX119">
        <v>0</v>
      </c>
      <c r="AY119">
        <v>2243.1399999999985</v>
      </c>
      <c r="AZ119">
        <v>2343</v>
      </c>
      <c r="BA119">
        <v>5943.9499999999989</v>
      </c>
      <c r="BB119">
        <v>46680.869999999988</v>
      </c>
      <c r="BC119" s="3">
        <v>8263.98</v>
      </c>
      <c r="BD119" s="3">
        <v>5845.83</v>
      </c>
      <c r="BE119" s="3">
        <v>11854.08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4821.25</v>
      </c>
      <c r="BL119" s="3">
        <v>0</v>
      </c>
      <c r="BM119" s="3">
        <v>0</v>
      </c>
      <c r="BN119" s="3">
        <v>1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7282.25</v>
      </c>
      <c r="BV119" s="3">
        <v>0</v>
      </c>
      <c r="BW119" s="3">
        <v>0</v>
      </c>
      <c r="BX119" s="3">
        <v>111628.17</v>
      </c>
      <c r="BY119" s="3">
        <v>0</v>
      </c>
      <c r="BZ119" s="3">
        <v>-254.22</v>
      </c>
      <c r="CA119" s="3">
        <v>0</v>
      </c>
      <c r="CB119" s="3">
        <v>0</v>
      </c>
      <c r="CC119" s="3">
        <v>-27503.269999999997</v>
      </c>
      <c r="CD119" s="3">
        <v>0</v>
      </c>
    </row>
    <row r="120" spans="1:82" ht="15.05" x14ac:dyDescent="0.3">
      <c r="A120" s="25">
        <v>2283</v>
      </c>
      <c r="B120" s="42" t="str">
        <f>_xlfn.XLOOKUP(A120,'Schools lookup'!A:A,'Schools lookup'!B:B)</f>
        <v>CIP2283</v>
      </c>
      <c r="C120" s="42" t="str">
        <f>_xlfn.XLOOKUP(A120,'Schools lookup'!A:A,'Schools lookup'!C:C)</f>
        <v>Cavendish Junior School</v>
      </c>
      <c r="D120" s="3">
        <v>278337.82</v>
      </c>
      <c r="E120" s="3">
        <v>0</v>
      </c>
      <c r="F120" s="3">
        <v>18195.02</v>
      </c>
      <c r="G120" s="3">
        <v>696781.56</v>
      </c>
      <c r="H120" s="3">
        <v>0</v>
      </c>
      <c r="I120" s="3">
        <v>24934.479999999996</v>
      </c>
      <c r="J120" s="3">
        <v>0</v>
      </c>
      <c r="K120" s="3">
        <v>85310</v>
      </c>
      <c r="L120" s="3">
        <v>37069.4</v>
      </c>
      <c r="M120" s="3">
        <v>0</v>
      </c>
      <c r="N120" s="3">
        <v>0</v>
      </c>
      <c r="O120" s="3">
        <v>37836.729999999996</v>
      </c>
      <c r="P120" s="3">
        <v>7202.4</v>
      </c>
      <c r="Q120" s="3">
        <v>7322.9100000000008</v>
      </c>
      <c r="R120" s="3">
        <v>0</v>
      </c>
      <c r="S120" s="3">
        <v>12909.100000000004</v>
      </c>
      <c r="T120" s="3">
        <v>0</v>
      </c>
      <c r="U120" s="3">
        <v>0</v>
      </c>
      <c r="V120" s="3">
        <v>0</v>
      </c>
      <c r="W120" s="3">
        <v>0</v>
      </c>
      <c r="X120" s="3">
        <v>427472.47999999992</v>
      </c>
      <c r="Y120" s="3">
        <v>9654.33</v>
      </c>
      <c r="Z120" s="3">
        <v>136066.39000000004</v>
      </c>
      <c r="AA120" s="3">
        <v>44209.73000000001</v>
      </c>
      <c r="AB120">
        <v>40006.389999999985</v>
      </c>
      <c r="AC120">
        <v>0</v>
      </c>
      <c r="AD120">
        <v>0</v>
      </c>
      <c r="AE120">
        <v>3161.8500000000004</v>
      </c>
      <c r="AF120">
        <v>5148.5</v>
      </c>
      <c r="AG120">
        <v>8653.65</v>
      </c>
      <c r="AH120">
        <v>773.04</v>
      </c>
      <c r="AI120">
        <v>15352.04</v>
      </c>
      <c r="AJ120">
        <v>980</v>
      </c>
      <c r="AK120">
        <v>2484.3900000000003</v>
      </c>
      <c r="AL120">
        <v>524.73</v>
      </c>
      <c r="AM120">
        <v>13300.139999999998</v>
      </c>
      <c r="AN120">
        <v>14595.75</v>
      </c>
      <c r="AO120">
        <v>2094.4499999999998</v>
      </c>
      <c r="AP120">
        <v>61571.69000000001</v>
      </c>
      <c r="AQ120">
        <v>3153.96</v>
      </c>
      <c r="AR120">
        <v>0</v>
      </c>
      <c r="AS120">
        <v>10955.449999999999</v>
      </c>
      <c r="AT120">
        <v>0</v>
      </c>
      <c r="AU120">
        <v>10343.419999999998</v>
      </c>
      <c r="AV120">
        <v>0</v>
      </c>
      <c r="AW120">
        <v>5309</v>
      </c>
      <c r="AX120">
        <v>0</v>
      </c>
      <c r="AY120">
        <v>3431.58</v>
      </c>
      <c r="AZ120">
        <v>3201</v>
      </c>
      <c r="BA120">
        <v>11474.25</v>
      </c>
      <c r="BB120">
        <v>44950.570000000007</v>
      </c>
      <c r="BC120" s="3">
        <v>1694</v>
      </c>
      <c r="BD120" s="3">
        <v>11996.16</v>
      </c>
      <c r="BE120" s="3">
        <v>17964.650000000001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5181.25</v>
      </c>
      <c r="BL120" s="3">
        <v>0</v>
      </c>
      <c r="BM120" s="3">
        <v>0</v>
      </c>
      <c r="BN120" s="3">
        <v>1</v>
      </c>
      <c r="BO120" s="3">
        <v>0</v>
      </c>
      <c r="BP120" s="3">
        <v>0</v>
      </c>
      <c r="BQ120" s="3">
        <v>93.03</v>
      </c>
      <c r="BR120" s="3">
        <v>0</v>
      </c>
      <c r="BS120" s="3">
        <v>0</v>
      </c>
      <c r="BT120" s="3">
        <v>0</v>
      </c>
      <c r="BU120" s="3">
        <v>0</v>
      </c>
      <c r="BV120" s="3">
        <v>4597.54</v>
      </c>
      <c r="BW120" s="3">
        <v>0</v>
      </c>
      <c r="BX120" s="3">
        <v>277180.81</v>
      </c>
      <c r="BY120" s="3">
        <v>18685.7</v>
      </c>
      <c r="BZ120" s="3">
        <v>0</v>
      </c>
      <c r="CA120" s="3">
        <v>0</v>
      </c>
      <c r="CB120" s="3">
        <v>0</v>
      </c>
      <c r="CC120" s="3">
        <v>-94309.48</v>
      </c>
      <c r="CD120" s="3">
        <v>0</v>
      </c>
    </row>
    <row r="121" spans="1:82" ht="15.05" x14ac:dyDescent="0.3">
      <c r="A121" s="25">
        <v>2285</v>
      </c>
      <c r="B121" s="42" t="str">
        <f>_xlfn.XLOOKUP(A121,'Schools lookup'!A:A,'Schools lookup'!B:B)</f>
        <v>CIP2285</v>
      </c>
      <c r="C121" s="42" t="str">
        <f>_xlfn.XLOOKUP(A121,'Schools lookup'!A:A,'Schools lookup'!C:C)</f>
        <v>Spire Nursery and Infant School</v>
      </c>
      <c r="D121" s="3">
        <v>281349.67</v>
      </c>
      <c r="E121" s="3">
        <v>-32153.369999999995</v>
      </c>
      <c r="F121" s="3">
        <v>21378.54</v>
      </c>
      <c r="G121" s="3">
        <v>1225368.2200000002</v>
      </c>
      <c r="H121" s="3">
        <v>0</v>
      </c>
      <c r="I121" s="3">
        <v>95831.989999999991</v>
      </c>
      <c r="J121" s="3">
        <v>0</v>
      </c>
      <c r="K121" s="3">
        <v>139260</v>
      </c>
      <c r="L121" s="3">
        <v>79019.89</v>
      </c>
      <c r="M121" s="3">
        <v>0</v>
      </c>
      <c r="N121" s="3">
        <v>0</v>
      </c>
      <c r="O121" s="3">
        <v>14997.119999999997</v>
      </c>
      <c r="P121" s="3">
        <v>4818.71</v>
      </c>
      <c r="Q121" s="3">
        <v>15373.410000000002</v>
      </c>
      <c r="R121" s="3">
        <v>329.02</v>
      </c>
      <c r="S121" s="3">
        <v>0</v>
      </c>
      <c r="T121" s="3">
        <v>0</v>
      </c>
      <c r="U121" s="3">
        <v>0</v>
      </c>
      <c r="V121" s="3">
        <v>0</v>
      </c>
      <c r="W121" s="3">
        <v>16064</v>
      </c>
      <c r="X121" s="3">
        <v>626465.13000000035</v>
      </c>
      <c r="Y121" s="3">
        <v>0</v>
      </c>
      <c r="Z121" s="3">
        <v>541355.73000000021</v>
      </c>
      <c r="AA121" s="3">
        <v>74711.979999999967</v>
      </c>
      <c r="AB121">
        <v>84863.290000000037</v>
      </c>
      <c r="AC121">
        <v>0</v>
      </c>
      <c r="AD121">
        <v>31185.83</v>
      </c>
      <c r="AE121">
        <v>10397.619999999999</v>
      </c>
      <c r="AF121">
        <v>513</v>
      </c>
      <c r="AG121">
        <v>15124.869999999999</v>
      </c>
      <c r="AH121">
        <v>2790.85</v>
      </c>
      <c r="AI121">
        <v>42276.93</v>
      </c>
      <c r="AJ121">
        <v>4237.76</v>
      </c>
      <c r="AK121">
        <v>6409.9300000000012</v>
      </c>
      <c r="AL121">
        <v>3365.7299999999996</v>
      </c>
      <c r="AM121">
        <v>27105.819999999992</v>
      </c>
      <c r="AN121">
        <v>21706.5</v>
      </c>
      <c r="AO121">
        <v>9098.9599999999991</v>
      </c>
      <c r="AP121">
        <v>32178.63</v>
      </c>
      <c r="AQ121">
        <v>1965.5</v>
      </c>
      <c r="AR121">
        <v>0</v>
      </c>
      <c r="AS121">
        <v>6382.41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10273.890000000001</v>
      </c>
      <c r="AZ121">
        <v>5109</v>
      </c>
      <c r="BA121">
        <v>93.75</v>
      </c>
      <c r="BB121">
        <v>81497.23000000001</v>
      </c>
      <c r="BC121" s="3">
        <v>23075.690000000006</v>
      </c>
      <c r="BD121" s="3">
        <v>13655.799999999997</v>
      </c>
      <c r="BE121" s="3">
        <v>19371.59</v>
      </c>
      <c r="BF121" s="3">
        <v>0</v>
      </c>
      <c r="BG121" s="3">
        <v>0</v>
      </c>
      <c r="BH121" s="3">
        <v>0</v>
      </c>
      <c r="BI121" s="3">
        <v>14199.620000000006</v>
      </c>
      <c r="BJ121" s="3">
        <v>0</v>
      </c>
      <c r="BK121" s="3">
        <v>5867.5</v>
      </c>
      <c r="BL121" s="3">
        <v>0</v>
      </c>
      <c r="BM121" s="3">
        <v>0</v>
      </c>
      <c r="BN121" s="3">
        <v>1</v>
      </c>
      <c r="BO121" s="3">
        <v>0</v>
      </c>
      <c r="BP121" s="3">
        <v>3351.67</v>
      </c>
      <c r="BQ121" s="3">
        <v>0</v>
      </c>
      <c r="BR121" s="3">
        <v>0</v>
      </c>
      <c r="BS121" s="3">
        <v>0</v>
      </c>
      <c r="BT121" s="3">
        <v>0</v>
      </c>
      <c r="BU121" s="3">
        <v>480</v>
      </c>
      <c r="BV121" s="3">
        <v>0</v>
      </c>
      <c r="BW121" s="3">
        <v>0</v>
      </c>
      <c r="BX121" s="3">
        <v>161134.60999999999</v>
      </c>
      <c r="BY121" s="3">
        <v>23414.37</v>
      </c>
      <c r="BZ121" s="3">
        <v>0</v>
      </c>
      <c r="CA121" s="3">
        <v>-30288.99</v>
      </c>
      <c r="CB121" s="3">
        <v>0</v>
      </c>
      <c r="CC121" s="3">
        <v>0</v>
      </c>
      <c r="CD121" s="3">
        <v>0</v>
      </c>
    </row>
    <row r="122" spans="1:82" ht="15.05" x14ac:dyDescent="0.3">
      <c r="A122" s="25">
        <v>2286</v>
      </c>
      <c r="B122" s="42" t="str">
        <f>_xlfn.XLOOKUP(A122,'Schools lookup'!A:A,'Schools lookup'!B:B)</f>
        <v>CIP2286</v>
      </c>
      <c r="C122" s="42" t="str">
        <f>_xlfn.XLOOKUP(A122,'Schools lookup'!A:A,'Schools lookup'!C:C)</f>
        <v>Spire Junior School</v>
      </c>
      <c r="D122" s="3">
        <v>178091.48</v>
      </c>
      <c r="E122" s="3">
        <v>12244.58</v>
      </c>
      <c r="F122" s="3">
        <v>3428.92</v>
      </c>
      <c r="G122" s="3">
        <v>1210591.8699999999</v>
      </c>
      <c r="H122" s="3">
        <v>0</v>
      </c>
      <c r="I122" s="3">
        <v>101208.28000000001</v>
      </c>
      <c r="J122" s="3">
        <v>0</v>
      </c>
      <c r="K122" s="3">
        <v>157442.58000000002</v>
      </c>
      <c r="L122" s="3">
        <v>55868.22</v>
      </c>
      <c r="M122" s="3">
        <v>0</v>
      </c>
      <c r="N122" s="3">
        <v>840</v>
      </c>
      <c r="O122" s="3">
        <v>25184.07</v>
      </c>
      <c r="P122" s="3">
        <v>34022.759999999995</v>
      </c>
      <c r="Q122" s="3">
        <v>15408.01</v>
      </c>
      <c r="R122" s="3">
        <v>1290.53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625597.42000000004</v>
      </c>
      <c r="Y122" s="3">
        <v>1056.2000000000003</v>
      </c>
      <c r="Z122" s="3">
        <v>369047.16999999963</v>
      </c>
      <c r="AA122" s="3">
        <v>57233.959999999985</v>
      </c>
      <c r="AB122">
        <v>118533.14000000001</v>
      </c>
      <c r="AC122">
        <v>0</v>
      </c>
      <c r="AD122">
        <v>19486.660000000007</v>
      </c>
      <c r="AE122">
        <v>5439.5199999999995</v>
      </c>
      <c r="AF122">
        <v>2370</v>
      </c>
      <c r="AG122">
        <v>14996.29</v>
      </c>
      <c r="AH122">
        <v>4402.7</v>
      </c>
      <c r="AI122">
        <v>29329.22</v>
      </c>
      <c r="AJ122">
        <v>4916.1499999999996</v>
      </c>
      <c r="AK122">
        <v>3182.0000000000005</v>
      </c>
      <c r="AL122">
        <v>1398.78</v>
      </c>
      <c r="AM122">
        <v>22481.43</v>
      </c>
      <c r="AN122">
        <v>20833.25</v>
      </c>
      <c r="AO122">
        <v>8330.5499999999993</v>
      </c>
      <c r="AP122">
        <v>58917.170000000006</v>
      </c>
      <c r="AQ122">
        <v>1938</v>
      </c>
      <c r="AR122">
        <v>0</v>
      </c>
      <c r="AS122">
        <v>601.25</v>
      </c>
      <c r="AT122" s="20">
        <v>0</v>
      </c>
      <c r="AU122">
        <v>1210.5</v>
      </c>
      <c r="AV122">
        <v>0</v>
      </c>
      <c r="AW122">
        <v>5082.82</v>
      </c>
      <c r="AX122">
        <v>0</v>
      </c>
      <c r="AY122">
        <v>15304.219999999998</v>
      </c>
      <c r="AZ122">
        <v>5907</v>
      </c>
      <c r="BA122">
        <v>3226.17</v>
      </c>
      <c r="BB122">
        <v>56676.51</v>
      </c>
      <c r="BC122" s="3">
        <v>25491.9</v>
      </c>
      <c r="BD122" s="3">
        <v>24118.690000000002</v>
      </c>
      <c r="BE122" s="3">
        <v>19879.550000000003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6115</v>
      </c>
      <c r="BL122" s="3">
        <v>0</v>
      </c>
      <c r="BM122" s="3">
        <v>0</v>
      </c>
      <c r="BN122" s="3">
        <v>1</v>
      </c>
      <c r="BO122" s="3">
        <v>0</v>
      </c>
      <c r="BP122" s="3">
        <v>1400</v>
      </c>
      <c r="BQ122" s="3">
        <v>0</v>
      </c>
      <c r="BR122" s="3">
        <v>0</v>
      </c>
      <c r="BS122" s="3">
        <v>0</v>
      </c>
      <c r="BT122" s="3">
        <v>0</v>
      </c>
      <c r="BU122" s="3">
        <v>0</v>
      </c>
      <c r="BV122" s="3">
        <v>0</v>
      </c>
      <c r="BW122" s="3">
        <v>0</v>
      </c>
      <c r="BX122" s="3">
        <v>252959.58</v>
      </c>
      <c r="BY122" s="3">
        <v>8143.92</v>
      </c>
      <c r="BZ122" s="3">
        <v>0</v>
      </c>
      <c r="CA122" s="3">
        <v>12244.58</v>
      </c>
      <c r="CB122" s="3">
        <v>0</v>
      </c>
      <c r="CC122" s="3">
        <v>-11711.98</v>
      </c>
      <c r="CD122" s="3">
        <v>0</v>
      </c>
    </row>
    <row r="123" spans="1:82" ht="15.05" x14ac:dyDescent="0.3">
      <c r="A123" s="25">
        <v>2288</v>
      </c>
      <c r="B123" s="42" t="str">
        <f>_xlfn.XLOOKUP(A123,'Schools lookup'!A:A,'Schools lookup'!B:B)</f>
        <v>CIP2288</v>
      </c>
      <c r="C123" s="42" t="str">
        <f>_xlfn.XLOOKUP(A123,'Schools lookup'!A:A,'Schools lookup'!C:C)</f>
        <v>Hasland Junior School</v>
      </c>
      <c r="D123" s="3">
        <v>497732.2</v>
      </c>
      <c r="E123" s="3">
        <v>-9981.44</v>
      </c>
      <c r="F123" s="3">
        <v>14490.12</v>
      </c>
      <c r="G123" s="3">
        <v>2021823.04</v>
      </c>
      <c r="H123" s="3">
        <v>0</v>
      </c>
      <c r="I123" s="3">
        <v>159870.87999999998</v>
      </c>
      <c r="J123" s="3">
        <v>0</v>
      </c>
      <c r="K123" s="3">
        <v>167765</v>
      </c>
      <c r="L123" s="3">
        <v>80754.929999999993</v>
      </c>
      <c r="M123" s="3">
        <v>0</v>
      </c>
      <c r="N123" s="3">
        <v>4700</v>
      </c>
      <c r="O123" s="3">
        <v>43417.75</v>
      </c>
      <c r="P123" s="3">
        <v>46165.84</v>
      </c>
      <c r="Q123" s="3">
        <v>6174.46</v>
      </c>
      <c r="R123" s="3">
        <v>8817.92</v>
      </c>
      <c r="S123" s="3">
        <v>33130.04</v>
      </c>
      <c r="T123" s="3">
        <v>0</v>
      </c>
      <c r="U123" s="3">
        <v>0</v>
      </c>
      <c r="V123" s="3">
        <v>0</v>
      </c>
      <c r="W123" s="3">
        <v>12481.9</v>
      </c>
      <c r="X123" s="3">
        <v>1236150.3500000001</v>
      </c>
      <c r="Y123" s="3">
        <v>11627.330000000004</v>
      </c>
      <c r="Z123" s="3">
        <v>494729.90000000026</v>
      </c>
      <c r="AA123" s="3">
        <v>24490.200000000004</v>
      </c>
      <c r="AB123">
        <v>146520.55000000002</v>
      </c>
      <c r="AC123">
        <v>0</v>
      </c>
      <c r="AD123">
        <v>81151.789999999994</v>
      </c>
      <c r="AE123">
        <v>11068.920000000002</v>
      </c>
      <c r="AF123">
        <v>5008.03</v>
      </c>
      <c r="AG123">
        <v>22147.39</v>
      </c>
      <c r="AH123">
        <v>5752.4400000000005</v>
      </c>
      <c r="AI123">
        <v>-5760.96</v>
      </c>
      <c r="AJ123">
        <v>17363.18</v>
      </c>
      <c r="AK123">
        <v>47485.56</v>
      </c>
      <c r="AL123">
        <v>6019.7599999999993</v>
      </c>
      <c r="AM123">
        <v>23656.229999999996</v>
      </c>
      <c r="AN123">
        <v>57720</v>
      </c>
      <c r="AO123">
        <v>20753.03</v>
      </c>
      <c r="AP123">
        <v>95382.55</v>
      </c>
      <c r="AQ123">
        <v>1348</v>
      </c>
      <c r="AR123">
        <v>0</v>
      </c>
      <c r="AS123">
        <v>15398.66</v>
      </c>
      <c r="AT123">
        <v>0</v>
      </c>
      <c r="AU123">
        <v>15351.49</v>
      </c>
      <c r="AV123">
        <v>0</v>
      </c>
      <c r="AW123">
        <v>0</v>
      </c>
      <c r="AX123">
        <v>0</v>
      </c>
      <c r="AY123">
        <v>8001.39</v>
      </c>
      <c r="AZ123">
        <v>12507</v>
      </c>
      <c r="BA123">
        <v>25602.080000000002</v>
      </c>
      <c r="BB123">
        <v>91532.63</v>
      </c>
      <c r="BC123" s="3">
        <v>24740.11</v>
      </c>
      <c r="BD123" s="3">
        <v>28939.479999999992</v>
      </c>
      <c r="BE123" s="3">
        <v>46087.830000000045</v>
      </c>
      <c r="BF123" s="3">
        <v>0</v>
      </c>
      <c r="BG123" s="3">
        <v>0</v>
      </c>
      <c r="BH123" s="3">
        <v>0</v>
      </c>
      <c r="BI123" s="3">
        <v>9321.5099999999984</v>
      </c>
      <c r="BJ123" s="3">
        <v>0</v>
      </c>
      <c r="BK123" s="3">
        <v>8230</v>
      </c>
      <c r="BL123" s="3">
        <v>0</v>
      </c>
      <c r="BM123" s="3">
        <v>0</v>
      </c>
      <c r="BN123" s="3">
        <v>1</v>
      </c>
      <c r="BO123" s="3">
        <v>0</v>
      </c>
      <c r="BP123" s="3">
        <v>176.38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0</v>
      </c>
      <c r="BW123" s="3">
        <v>0</v>
      </c>
      <c r="BX123" s="3">
        <v>499577.14</v>
      </c>
      <c r="BY123" s="3">
        <v>22543.74</v>
      </c>
      <c r="BZ123" s="3">
        <v>0</v>
      </c>
      <c r="CA123" s="3">
        <v>-6821.0499999999993</v>
      </c>
      <c r="CB123" s="3">
        <v>0</v>
      </c>
      <c r="CC123" s="3">
        <v>-51472.740000000005</v>
      </c>
      <c r="CD123" s="3">
        <v>0</v>
      </c>
    </row>
    <row r="124" spans="1:82" ht="15.05" x14ac:dyDescent="0.3">
      <c r="A124" s="25">
        <v>2289</v>
      </c>
      <c r="B124" s="42" t="str">
        <f>_xlfn.XLOOKUP(A124,'Schools lookup'!A:A,'Schools lookup'!B:B)</f>
        <v>CIP2289</v>
      </c>
      <c r="C124" s="42" t="str">
        <f>_xlfn.XLOOKUP(A124,'Schools lookup'!A:A,'Schools lookup'!C:C)</f>
        <v>Hasland Infant School</v>
      </c>
      <c r="D124" s="3">
        <v>179398.75</v>
      </c>
      <c r="E124" s="3">
        <v>88555.849999999991</v>
      </c>
      <c r="F124" s="3">
        <v>12356.73</v>
      </c>
      <c r="G124" s="3">
        <v>1743866.56</v>
      </c>
      <c r="H124" s="3">
        <v>0</v>
      </c>
      <c r="I124" s="3">
        <v>101785.92000000001</v>
      </c>
      <c r="J124" s="3">
        <v>0</v>
      </c>
      <c r="K124" s="3">
        <v>111955</v>
      </c>
      <c r="L124" s="3">
        <v>164682.03999999998</v>
      </c>
      <c r="M124" s="3">
        <v>0</v>
      </c>
      <c r="N124" s="3">
        <v>0</v>
      </c>
      <c r="O124" s="3">
        <v>35928.580000000016</v>
      </c>
      <c r="P124" s="3">
        <v>10</v>
      </c>
      <c r="Q124" s="3">
        <v>1649.73</v>
      </c>
      <c r="R124" s="3">
        <v>1899.28</v>
      </c>
      <c r="S124" s="3">
        <v>11316.5</v>
      </c>
      <c r="T124" s="3">
        <v>0</v>
      </c>
      <c r="U124" s="3">
        <v>0</v>
      </c>
      <c r="V124" s="3">
        <v>0</v>
      </c>
      <c r="W124" s="3">
        <v>10615.89</v>
      </c>
      <c r="X124" s="3">
        <v>965309.47</v>
      </c>
      <c r="Y124" s="3">
        <v>0</v>
      </c>
      <c r="Z124" s="3">
        <v>566797.6599999998</v>
      </c>
      <c r="AA124" s="3">
        <v>43537.539999999986</v>
      </c>
      <c r="AB124">
        <v>139971.89000000007</v>
      </c>
      <c r="AC124">
        <v>0</v>
      </c>
      <c r="AD124">
        <v>110976.26999999996</v>
      </c>
      <c r="AE124">
        <v>8510.24</v>
      </c>
      <c r="AF124">
        <v>6222.57</v>
      </c>
      <c r="AG124">
        <v>18606.54</v>
      </c>
      <c r="AH124">
        <v>4579.67</v>
      </c>
      <c r="AI124">
        <v>26453.7</v>
      </c>
      <c r="AJ124">
        <v>0</v>
      </c>
      <c r="AK124">
        <v>41953.619999999995</v>
      </c>
      <c r="AL124">
        <v>5846.6600000000017</v>
      </c>
      <c r="AM124">
        <v>19455.349999999999</v>
      </c>
      <c r="AN124">
        <v>24575.75</v>
      </c>
      <c r="AO124">
        <v>3465.61</v>
      </c>
      <c r="AP124">
        <v>29849.739999999983</v>
      </c>
      <c r="AQ124">
        <v>2962.25</v>
      </c>
      <c r="AR124">
        <v>0</v>
      </c>
      <c r="AS124">
        <v>-116.67</v>
      </c>
      <c r="AT124">
        <v>0</v>
      </c>
      <c r="AU124">
        <v>6001.75</v>
      </c>
      <c r="AV124">
        <v>8284.35</v>
      </c>
      <c r="AW124">
        <v>0</v>
      </c>
      <c r="AX124">
        <v>0</v>
      </c>
      <c r="AY124">
        <v>21814.760000000031</v>
      </c>
      <c r="AZ124">
        <v>10021.5</v>
      </c>
      <c r="BA124">
        <v>657.5</v>
      </c>
      <c r="BB124">
        <v>129358.47000000004</v>
      </c>
      <c r="BC124" s="3">
        <v>0</v>
      </c>
      <c r="BD124" s="3">
        <v>11636.6</v>
      </c>
      <c r="BE124" s="3">
        <v>34754.080000000002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7777.75</v>
      </c>
      <c r="BL124" s="3">
        <v>0</v>
      </c>
      <c r="BM124" s="3">
        <v>0</v>
      </c>
      <c r="BN124" s="3">
        <v>1</v>
      </c>
      <c r="BO124" s="3">
        <v>0</v>
      </c>
      <c r="BP124" s="3">
        <v>14524.539999999999</v>
      </c>
      <c r="BQ124" s="3">
        <v>0</v>
      </c>
      <c r="BR124" s="3">
        <v>0</v>
      </c>
      <c r="BS124" s="3">
        <v>0</v>
      </c>
      <c r="BT124" s="3">
        <v>0</v>
      </c>
      <c r="BU124" s="3">
        <v>0</v>
      </c>
      <c r="BV124" s="3">
        <v>0</v>
      </c>
      <c r="BW124" s="3">
        <v>0</v>
      </c>
      <c r="BX124" s="3">
        <v>111005.49000000002</v>
      </c>
      <c r="BY124" s="3">
        <v>5609.94</v>
      </c>
      <c r="BZ124" s="3">
        <v>0</v>
      </c>
      <c r="CA124" s="3">
        <v>99171.739999999991</v>
      </c>
      <c r="CB124" s="3">
        <v>0</v>
      </c>
      <c r="CC124" s="3">
        <v>0</v>
      </c>
      <c r="CD124" s="3">
        <v>0</v>
      </c>
    </row>
    <row r="125" spans="1:82" ht="15.05" x14ac:dyDescent="0.3">
      <c r="A125" s="25">
        <v>2293</v>
      </c>
      <c r="B125" s="42" t="str">
        <f>_xlfn.XLOOKUP(A125,'Schools lookup'!A:A,'Schools lookup'!B:B)</f>
        <v>CIP2293</v>
      </c>
      <c r="C125" s="42" t="str">
        <f>_xlfn.XLOOKUP(A125,'Schools lookup'!A:A,'Schools lookup'!C:C)</f>
        <v>Highfield Hall Primary School</v>
      </c>
      <c r="D125" s="3">
        <v>-157801.18999999997</v>
      </c>
      <c r="E125" s="3">
        <v>-37930.830000000016</v>
      </c>
      <c r="F125" s="3">
        <v>3721.65</v>
      </c>
      <c r="G125" s="3">
        <v>2141069.35</v>
      </c>
      <c r="H125" s="3">
        <v>0</v>
      </c>
      <c r="I125" s="3">
        <v>167068.16999999998</v>
      </c>
      <c r="J125" s="3">
        <v>0</v>
      </c>
      <c r="K125" s="3">
        <v>180656</v>
      </c>
      <c r="L125" s="3">
        <v>128367.39</v>
      </c>
      <c r="M125" s="3">
        <v>0</v>
      </c>
      <c r="N125" s="3">
        <v>0</v>
      </c>
      <c r="O125" s="3">
        <v>36053.760000000002</v>
      </c>
      <c r="P125" s="3">
        <v>11454.719999999998</v>
      </c>
      <c r="Q125" s="3">
        <v>0</v>
      </c>
      <c r="R125" s="3">
        <v>6568.5</v>
      </c>
      <c r="S125" s="3">
        <v>3279.25</v>
      </c>
      <c r="T125" s="3">
        <v>0</v>
      </c>
      <c r="U125" s="3">
        <v>0</v>
      </c>
      <c r="V125" s="3">
        <v>0</v>
      </c>
      <c r="W125" s="3">
        <v>27363.7</v>
      </c>
      <c r="X125" s="3">
        <v>1360919.7599999991</v>
      </c>
      <c r="Y125" s="3">
        <v>2436.67</v>
      </c>
      <c r="Z125" s="3">
        <v>527757.70999999973</v>
      </c>
      <c r="AA125" s="3">
        <v>123728.53000000003</v>
      </c>
      <c r="AB125">
        <v>86656.109999999986</v>
      </c>
      <c r="AC125">
        <v>0</v>
      </c>
      <c r="AD125">
        <v>74986.440000000017</v>
      </c>
      <c r="AE125">
        <v>10054.190000000002</v>
      </c>
      <c r="AF125">
        <v>4891.25</v>
      </c>
      <c r="AG125">
        <v>5313.38</v>
      </c>
      <c r="AH125">
        <v>2861.05</v>
      </c>
      <c r="AI125">
        <v>27730.700000000015</v>
      </c>
      <c r="AJ125">
        <v>3616.44</v>
      </c>
      <c r="AK125">
        <v>8331.5899999999983</v>
      </c>
      <c r="AL125">
        <v>6932.4399999999987</v>
      </c>
      <c r="AM125">
        <v>42035.87</v>
      </c>
      <c r="AN125">
        <v>49672.5</v>
      </c>
      <c r="AO125">
        <v>17430.21</v>
      </c>
      <c r="AP125">
        <v>82333.61</v>
      </c>
      <c r="AQ125">
        <v>6110.1</v>
      </c>
      <c r="AR125">
        <v>0</v>
      </c>
      <c r="AS125">
        <v>0</v>
      </c>
      <c r="AT125">
        <v>0</v>
      </c>
      <c r="AU125">
        <v>3962</v>
      </c>
      <c r="AV125">
        <v>0</v>
      </c>
      <c r="AW125">
        <v>0</v>
      </c>
      <c r="AX125">
        <v>0</v>
      </c>
      <c r="AY125">
        <v>36753.970000000008</v>
      </c>
      <c r="AZ125">
        <v>19761.189999999999</v>
      </c>
      <c r="BA125">
        <v>626.25</v>
      </c>
      <c r="BB125">
        <v>103358.95</v>
      </c>
      <c r="BC125" s="3">
        <v>30870.75</v>
      </c>
      <c r="BD125" s="3">
        <v>68085.63</v>
      </c>
      <c r="BE125" s="3">
        <v>38793.08</v>
      </c>
      <c r="BF125" s="3">
        <v>0</v>
      </c>
      <c r="BG125" s="3">
        <v>0</v>
      </c>
      <c r="BH125" s="3">
        <v>0</v>
      </c>
      <c r="BI125" s="3">
        <v>35882.080000000002</v>
      </c>
      <c r="BJ125" s="3">
        <v>2320.87</v>
      </c>
      <c r="BK125" s="3">
        <v>8510.58</v>
      </c>
      <c r="BL125" s="3">
        <v>0</v>
      </c>
      <c r="BM125" s="3">
        <v>0</v>
      </c>
      <c r="BN125" s="3">
        <v>1</v>
      </c>
      <c r="BO125" s="3">
        <v>0</v>
      </c>
      <c r="BP125" s="3">
        <v>7000</v>
      </c>
      <c r="BQ125" s="3">
        <v>0</v>
      </c>
      <c r="BR125" s="3">
        <v>0</v>
      </c>
      <c r="BS125" s="3">
        <v>0</v>
      </c>
      <c r="BT125" s="3">
        <v>0</v>
      </c>
      <c r="BU125" s="3">
        <v>2970</v>
      </c>
      <c r="BV125" s="3">
        <v>0</v>
      </c>
      <c r="BW125" s="3">
        <v>0</v>
      </c>
      <c r="BX125" s="3">
        <v>-229294.41999999998</v>
      </c>
      <c r="BY125" s="3">
        <v>2262.23</v>
      </c>
      <c r="BZ125" s="3">
        <v>0</v>
      </c>
      <c r="CA125" s="3">
        <v>-48770.080000000024</v>
      </c>
      <c r="CB125" s="3">
        <v>0</v>
      </c>
      <c r="CC125" s="3">
        <v>0</v>
      </c>
      <c r="CD125" s="3">
        <v>0</v>
      </c>
    </row>
    <row r="126" spans="1:82" ht="15.05" x14ac:dyDescent="0.3">
      <c r="A126" s="25">
        <v>2296</v>
      </c>
      <c r="B126" s="42" t="str">
        <f>_xlfn.XLOOKUP(A126,'Schools lookup'!A:A,'Schools lookup'!B:B)</f>
        <v>CIP2296</v>
      </c>
      <c r="C126" s="42" t="str">
        <f>_xlfn.XLOOKUP(A126,'Schools lookup'!A:A,'Schools lookup'!C:C)</f>
        <v>Abercrombie Primary School</v>
      </c>
      <c r="D126" s="3">
        <v>192129.6</v>
      </c>
      <c r="E126" s="3">
        <v>-91547.260000000009</v>
      </c>
      <c r="F126" s="3">
        <v>5642.37</v>
      </c>
      <c r="G126" s="3">
        <v>1387747.04</v>
      </c>
      <c r="H126" s="3">
        <v>0</v>
      </c>
      <c r="I126" s="3">
        <v>139258.72</v>
      </c>
      <c r="J126" s="3">
        <v>0</v>
      </c>
      <c r="K126" s="3">
        <v>93663</v>
      </c>
      <c r="L126" s="3">
        <v>90917.739999999991</v>
      </c>
      <c r="M126" s="3">
        <v>0</v>
      </c>
      <c r="N126" s="3">
        <v>0</v>
      </c>
      <c r="O126" s="3">
        <v>53734.390000000014</v>
      </c>
      <c r="P126" s="3">
        <v>24611.459999999992</v>
      </c>
      <c r="Q126" s="3">
        <v>2166.61</v>
      </c>
      <c r="R126" s="3">
        <v>0</v>
      </c>
      <c r="S126" s="3">
        <v>16766.119999999992</v>
      </c>
      <c r="T126" s="3">
        <v>0</v>
      </c>
      <c r="U126" s="3">
        <v>0</v>
      </c>
      <c r="V126" s="3">
        <v>0</v>
      </c>
      <c r="W126" s="3">
        <v>11897.550000000001</v>
      </c>
      <c r="X126" s="3">
        <v>740847.00000000023</v>
      </c>
      <c r="Y126" s="3">
        <v>10598.179999999998</v>
      </c>
      <c r="Z126" s="3">
        <v>417288.35000000009</v>
      </c>
      <c r="AA126" s="3">
        <v>61782.859999999993</v>
      </c>
      <c r="AB126">
        <v>82409.59000000004</v>
      </c>
      <c r="AC126">
        <v>0.01</v>
      </c>
      <c r="AD126">
        <v>47996.909999999989</v>
      </c>
      <c r="AE126">
        <v>6500.4699999999984</v>
      </c>
      <c r="AF126">
        <v>7012</v>
      </c>
      <c r="AG126">
        <v>14431.51</v>
      </c>
      <c r="AH126">
        <v>1697.5</v>
      </c>
      <c r="AI126">
        <v>25604.309999999998</v>
      </c>
      <c r="AJ126">
        <v>6735.3899999999994</v>
      </c>
      <c r="AK126">
        <v>5890.1199999999981</v>
      </c>
      <c r="AL126">
        <v>4998.8700000000008</v>
      </c>
      <c r="AM126">
        <v>28975.33</v>
      </c>
      <c r="AN126">
        <v>47452.5</v>
      </c>
      <c r="AO126">
        <v>9330.51</v>
      </c>
      <c r="AP126">
        <v>70404.98000000001</v>
      </c>
      <c r="AQ126">
        <v>187.76</v>
      </c>
      <c r="AR126">
        <v>0</v>
      </c>
      <c r="AS126">
        <v>0</v>
      </c>
      <c r="AT126" s="20">
        <v>0</v>
      </c>
      <c r="AU126">
        <v>5864.5999999999995</v>
      </c>
      <c r="AV126">
        <v>6720.78</v>
      </c>
      <c r="AW126">
        <v>0</v>
      </c>
      <c r="AX126">
        <v>0</v>
      </c>
      <c r="AY126">
        <v>41852.69</v>
      </c>
      <c r="AZ126">
        <v>8543.9599999999991</v>
      </c>
      <c r="BA126">
        <v>8452.25</v>
      </c>
      <c r="BB126">
        <v>87706.52</v>
      </c>
      <c r="BC126" s="3">
        <v>6652</v>
      </c>
      <c r="BD126" s="3">
        <v>8810</v>
      </c>
      <c r="BE126" s="3">
        <v>22471.33</v>
      </c>
      <c r="BF126" s="3">
        <v>0</v>
      </c>
      <c r="BG126" s="3">
        <v>0</v>
      </c>
      <c r="BH126" s="3">
        <v>0</v>
      </c>
      <c r="BI126" s="3">
        <v>31773.229999999996</v>
      </c>
      <c r="BJ126" s="3">
        <v>2408.1699999999992</v>
      </c>
      <c r="BK126" s="3">
        <v>6801.48</v>
      </c>
      <c r="BL126" s="3">
        <v>0</v>
      </c>
      <c r="BM126" s="3">
        <v>0</v>
      </c>
      <c r="BN126" s="3">
        <v>1</v>
      </c>
      <c r="BO126" s="3">
        <v>0</v>
      </c>
      <c r="BP126" s="3">
        <v>4.55</v>
      </c>
      <c r="BQ126" s="3">
        <v>0</v>
      </c>
      <c r="BR126" s="3">
        <v>0</v>
      </c>
      <c r="BS126" s="3">
        <v>0</v>
      </c>
      <c r="BT126" s="3">
        <v>0</v>
      </c>
      <c r="BU126" s="3">
        <v>7038</v>
      </c>
      <c r="BV126" s="3">
        <v>0</v>
      </c>
      <c r="BW126" s="3">
        <v>0</v>
      </c>
      <c r="BX126" s="3">
        <v>213776.4</v>
      </c>
      <c r="BY126" s="3">
        <v>5405.85</v>
      </c>
      <c r="BZ126" s="3">
        <v>0</v>
      </c>
      <c r="CA126" s="3">
        <v>-113831.11</v>
      </c>
      <c r="CB126" s="3">
        <v>0</v>
      </c>
      <c r="CC126" s="3">
        <v>-32153.369999999995</v>
      </c>
      <c r="CD126" s="3">
        <v>0</v>
      </c>
    </row>
    <row r="127" spans="1:82" ht="15.05" x14ac:dyDescent="0.3">
      <c r="A127" s="25">
        <v>2306</v>
      </c>
      <c r="B127" s="42" t="str">
        <f>_xlfn.XLOOKUP(A127,'Schools lookup'!A:A,'Schools lookup'!B:B)</f>
        <v>CIP2306</v>
      </c>
      <c r="C127" s="42" t="str">
        <f>_xlfn.XLOOKUP(A127,'Schools lookup'!A:A,'Schools lookup'!C:C)</f>
        <v>The Park Infant &amp; Nursery School</v>
      </c>
      <c r="D127" s="3">
        <v>225464.47</v>
      </c>
      <c r="E127" s="3">
        <v>0</v>
      </c>
      <c r="F127" s="3">
        <v>16427.23</v>
      </c>
      <c r="G127" s="3">
        <v>1239205.6200000001</v>
      </c>
      <c r="H127" s="3">
        <v>0</v>
      </c>
      <c r="I127" s="3">
        <v>51285.359999999993</v>
      </c>
      <c r="J127" s="3">
        <v>0</v>
      </c>
      <c r="K127" s="3">
        <v>94865</v>
      </c>
      <c r="L127" s="3">
        <v>86951.959999999992</v>
      </c>
      <c r="M127" s="3">
        <v>0</v>
      </c>
      <c r="N127" s="3">
        <v>0</v>
      </c>
      <c r="O127" s="3">
        <v>24337.530000000002</v>
      </c>
      <c r="P127" s="3">
        <v>3075.91</v>
      </c>
      <c r="Q127" s="3">
        <v>5023.51</v>
      </c>
      <c r="R127" s="3">
        <v>256.2</v>
      </c>
      <c r="S127" s="3">
        <v>1631.8</v>
      </c>
      <c r="T127" s="3">
        <v>0</v>
      </c>
      <c r="U127" s="3">
        <v>0</v>
      </c>
      <c r="V127" s="3">
        <v>0</v>
      </c>
      <c r="W127" s="3">
        <v>0</v>
      </c>
      <c r="X127" s="3">
        <v>570560.32999999996</v>
      </c>
      <c r="Y127" s="3">
        <v>0</v>
      </c>
      <c r="Z127" s="3">
        <v>322998.06000000011</v>
      </c>
      <c r="AA127" s="3">
        <v>38905.380000000012</v>
      </c>
      <c r="AB127">
        <v>45581.449999999975</v>
      </c>
      <c r="AC127">
        <v>0</v>
      </c>
      <c r="AD127">
        <v>28955.48</v>
      </c>
      <c r="AE127">
        <v>5157.6499999999996</v>
      </c>
      <c r="AF127">
        <v>10337.4</v>
      </c>
      <c r="AG127">
        <v>14926.89</v>
      </c>
      <c r="AH127">
        <v>3004.63</v>
      </c>
      <c r="AI127">
        <v>16336.640000000001</v>
      </c>
      <c r="AJ127">
        <v>2475</v>
      </c>
      <c r="AK127">
        <v>4009.1400000000003</v>
      </c>
      <c r="AL127">
        <v>7700.4399999999969</v>
      </c>
      <c r="AM127">
        <v>25820.12</v>
      </c>
      <c r="AN127">
        <v>28582.5</v>
      </c>
      <c r="AO127">
        <v>4679.4699999999993</v>
      </c>
      <c r="AP127">
        <v>41694.950000000048</v>
      </c>
      <c r="AQ127">
        <v>970</v>
      </c>
      <c r="AR127">
        <v>0</v>
      </c>
      <c r="AS127">
        <v>5977.4000000000005</v>
      </c>
      <c r="AT127">
        <v>0</v>
      </c>
      <c r="AU127">
        <v>3637.82</v>
      </c>
      <c r="AV127">
        <v>0</v>
      </c>
      <c r="AW127">
        <v>0</v>
      </c>
      <c r="AX127">
        <v>0</v>
      </c>
      <c r="AY127">
        <v>6030.4199999999983</v>
      </c>
      <c r="AZ127">
        <v>7470.7</v>
      </c>
      <c r="BA127">
        <v>182.11</v>
      </c>
      <c r="BB127">
        <v>66433.06</v>
      </c>
      <c r="BC127" s="3">
        <v>64922.3</v>
      </c>
      <c r="BD127" s="3">
        <v>11322.92</v>
      </c>
      <c r="BE127" s="3">
        <v>31848.33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6272.5</v>
      </c>
      <c r="BL127" s="3">
        <v>0</v>
      </c>
      <c r="BM127" s="3">
        <v>0</v>
      </c>
      <c r="BN127" s="3">
        <v>1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6554.3</v>
      </c>
      <c r="BV127" s="3">
        <v>0</v>
      </c>
      <c r="BW127" s="3">
        <v>0</v>
      </c>
      <c r="BX127" s="3">
        <v>361576.77</v>
      </c>
      <c r="BY127" s="3">
        <v>16145.43</v>
      </c>
      <c r="BZ127" s="3">
        <v>0</v>
      </c>
      <c r="CA127" s="3">
        <v>0</v>
      </c>
      <c r="CB127" s="3">
        <v>0</v>
      </c>
      <c r="CC127" s="3">
        <v>12244.58</v>
      </c>
      <c r="CD127" s="3">
        <v>0</v>
      </c>
    </row>
    <row r="128" spans="1:82" ht="15.05" x14ac:dyDescent="0.3">
      <c r="A128" s="25">
        <v>2307</v>
      </c>
      <c r="B128" s="42" t="str">
        <f>_xlfn.XLOOKUP(A128,'Schools lookup'!A:A,'Schools lookup'!B:B)</f>
        <v>CIP2307</v>
      </c>
      <c r="C128" s="42" t="str">
        <f>_xlfn.XLOOKUP(A128,'Schools lookup'!A:A,'Schools lookup'!C:C)</f>
        <v>Brockwell Nursery and Infant School</v>
      </c>
      <c r="D128" s="3">
        <v>124128.02000000002</v>
      </c>
      <c r="E128" s="3">
        <v>74681.459999999992</v>
      </c>
      <c r="F128" s="3">
        <v>7064</v>
      </c>
      <c r="G128" s="3">
        <v>1118133.3599999999</v>
      </c>
      <c r="H128" s="3">
        <v>0</v>
      </c>
      <c r="I128" s="3">
        <v>77957.13</v>
      </c>
      <c r="J128" s="3">
        <v>0</v>
      </c>
      <c r="K128" s="3">
        <v>51595</v>
      </c>
      <c r="L128" s="3">
        <v>112365.06999999999</v>
      </c>
      <c r="M128" s="3">
        <v>0</v>
      </c>
      <c r="N128" s="3">
        <v>0</v>
      </c>
      <c r="O128" s="3">
        <v>21056.449999999997</v>
      </c>
      <c r="P128" s="3">
        <v>1619.8400000000001</v>
      </c>
      <c r="Q128" s="3">
        <v>14249.79</v>
      </c>
      <c r="R128" s="3">
        <v>2066.7399999999998</v>
      </c>
      <c r="S128" s="3">
        <v>300</v>
      </c>
      <c r="T128" s="3">
        <v>0</v>
      </c>
      <c r="U128" s="3">
        <v>0</v>
      </c>
      <c r="V128" s="3">
        <v>0</v>
      </c>
      <c r="W128" s="3">
        <v>41676.9</v>
      </c>
      <c r="X128" s="3">
        <v>649837.43000000005</v>
      </c>
      <c r="Y128" s="3">
        <v>0</v>
      </c>
      <c r="Z128" s="3">
        <v>320428.67</v>
      </c>
      <c r="AA128" s="3">
        <v>51299.380000000019</v>
      </c>
      <c r="AB128">
        <v>35499.99000000002</v>
      </c>
      <c r="AC128">
        <v>0</v>
      </c>
      <c r="AD128">
        <v>57543.729999999996</v>
      </c>
      <c r="AE128">
        <v>6437.16</v>
      </c>
      <c r="AF128">
        <v>5615.24</v>
      </c>
      <c r="AG128">
        <v>11871.28</v>
      </c>
      <c r="AH128">
        <v>3387.8</v>
      </c>
      <c r="AI128">
        <v>36861.89</v>
      </c>
      <c r="AJ128">
        <v>2370.1499999999996</v>
      </c>
      <c r="AK128">
        <v>5135.7899999999991</v>
      </c>
      <c r="AL128">
        <v>3674.9000000000005</v>
      </c>
      <c r="AM128">
        <v>17718.350000000002</v>
      </c>
      <c r="AN128">
        <v>19835.25</v>
      </c>
      <c r="AO128">
        <v>5954.92</v>
      </c>
      <c r="AP128">
        <v>36613.990000000013</v>
      </c>
      <c r="AQ128">
        <v>0</v>
      </c>
      <c r="AR128">
        <v>0</v>
      </c>
      <c r="AS128">
        <v>1971</v>
      </c>
      <c r="AT128" s="20">
        <v>0</v>
      </c>
      <c r="AU128">
        <v>1919.5</v>
      </c>
      <c r="AV128">
        <v>0</v>
      </c>
      <c r="AW128">
        <v>0</v>
      </c>
      <c r="AX128">
        <v>0</v>
      </c>
      <c r="AY128">
        <v>9681.4800000000032</v>
      </c>
      <c r="AZ128">
        <v>6360</v>
      </c>
      <c r="BA128">
        <v>2133.42</v>
      </c>
      <c r="BB128">
        <v>83234.5</v>
      </c>
      <c r="BC128" s="3">
        <v>5496</v>
      </c>
      <c r="BD128" s="3">
        <v>12430</v>
      </c>
      <c r="BE128" s="3">
        <v>30865.28999999999</v>
      </c>
      <c r="BF128" s="3">
        <v>0</v>
      </c>
      <c r="BG128" s="3">
        <v>0</v>
      </c>
      <c r="BH128" s="3">
        <v>0</v>
      </c>
      <c r="BI128" s="3">
        <v>25235.620000000003</v>
      </c>
      <c r="BJ128" s="3">
        <v>0</v>
      </c>
      <c r="BK128" s="3">
        <v>6247.75</v>
      </c>
      <c r="BL128" s="3">
        <v>0</v>
      </c>
      <c r="BM128" s="3">
        <v>0</v>
      </c>
      <c r="BN128" s="3">
        <v>1</v>
      </c>
      <c r="BO128" s="3">
        <v>0</v>
      </c>
      <c r="BP128" s="3">
        <v>0</v>
      </c>
      <c r="BQ128" s="3">
        <v>0</v>
      </c>
      <c r="BR128" s="3">
        <v>0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99294.290000000008</v>
      </c>
      <c r="BY128" s="3">
        <v>13311.75</v>
      </c>
      <c r="BZ128" s="3">
        <v>0</v>
      </c>
      <c r="CA128" s="3">
        <v>91122.739999999991</v>
      </c>
      <c r="CB128" s="3">
        <v>0</v>
      </c>
      <c r="CC128" s="3">
        <v>-9981.44</v>
      </c>
      <c r="CD128" s="3">
        <v>0</v>
      </c>
    </row>
    <row r="129" spans="1:83" ht="15.05" x14ac:dyDescent="0.3">
      <c r="A129" s="25">
        <v>2310</v>
      </c>
      <c r="B129" s="42" t="str">
        <f>_xlfn.XLOOKUP(A129,'Schools lookup'!A:A,'Schools lookup'!B:B)</f>
        <v>CIP2310</v>
      </c>
      <c r="C129" s="42" t="str">
        <f>_xlfn.XLOOKUP(A129,'Schools lookup'!A:A,'Schools lookup'!C:C)</f>
        <v>Dallimore Primary School</v>
      </c>
      <c r="D129" s="3">
        <v>645938.88</v>
      </c>
      <c r="E129" s="3">
        <v>7375.17</v>
      </c>
      <c r="F129" s="3">
        <v>1813.57</v>
      </c>
      <c r="G129" s="3">
        <v>2138019.14</v>
      </c>
      <c r="H129" s="3">
        <v>0</v>
      </c>
      <c r="I129" s="3">
        <v>134459.47</v>
      </c>
      <c r="J129" s="3">
        <v>0</v>
      </c>
      <c r="K129" s="3">
        <v>245610</v>
      </c>
      <c r="L129" s="3">
        <v>117169.67</v>
      </c>
      <c r="M129" s="3">
        <v>155.44</v>
      </c>
      <c r="N129" s="3">
        <v>0</v>
      </c>
      <c r="O129" s="3">
        <v>63519.810000000005</v>
      </c>
      <c r="P129" s="3">
        <v>18035.850000000006</v>
      </c>
      <c r="Q129" s="3">
        <v>2312.36</v>
      </c>
      <c r="R129" s="3">
        <v>814.86</v>
      </c>
      <c r="S129" s="3">
        <v>21851</v>
      </c>
      <c r="T129" s="3">
        <v>0</v>
      </c>
      <c r="U129" s="3">
        <v>0</v>
      </c>
      <c r="V129" s="3">
        <v>0</v>
      </c>
      <c r="W129" s="3">
        <v>26338.5</v>
      </c>
      <c r="X129" s="3">
        <v>1219515.0299999993</v>
      </c>
      <c r="Y129" s="3">
        <v>3016.35</v>
      </c>
      <c r="Z129" s="3">
        <v>827597.55999999959</v>
      </c>
      <c r="AA129" s="3">
        <v>103649.99000000002</v>
      </c>
      <c r="AB129">
        <v>140004.56000000003</v>
      </c>
      <c r="AC129">
        <v>619.12999999999988</v>
      </c>
      <c r="AD129">
        <v>89709.579999999987</v>
      </c>
      <c r="AE129">
        <v>11097.209999999997</v>
      </c>
      <c r="AF129">
        <v>5742.5</v>
      </c>
      <c r="AG129">
        <v>22137.56</v>
      </c>
      <c r="AH129">
        <v>5396.45</v>
      </c>
      <c r="AI129">
        <v>28423.65</v>
      </c>
      <c r="AJ129">
        <v>6074.88</v>
      </c>
      <c r="AK129">
        <v>7367.3599999999969</v>
      </c>
      <c r="AL129">
        <v>4591.21</v>
      </c>
      <c r="AM129">
        <v>26106.139999999996</v>
      </c>
      <c r="AN129">
        <v>67710</v>
      </c>
      <c r="AO129">
        <v>7257.8500000000022</v>
      </c>
      <c r="AP129">
        <v>69745.499999999971</v>
      </c>
      <c r="AQ129">
        <v>6182.3</v>
      </c>
      <c r="AR129">
        <v>0</v>
      </c>
      <c r="AS129">
        <v>718</v>
      </c>
      <c r="AT129">
        <v>0</v>
      </c>
      <c r="AU129">
        <v>9077.5</v>
      </c>
      <c r="AV129">
        <v>0</v>
      </c>
      <c r="AW129">
        <v>165</v>
      </c>
      <c r="AX129">
        <v>0</v>
      </c>
      <c r="AY129">
        <v>34385.650000000031</v>
      </c>
      <c r="AZ129">
        <v>10842</v>
      </c>
      <c r="BA129">
        <v>22597.07</v>
      </c>
      <c r="BB129">
        <v>102843.16</v>
      </c>
      <c r="BC129" s="3">
        <v>442.92</v>
      </c>
      <c r="BD129" s="3">
        <v>8283.49</v>
      </c>
      <c r="BE129" s="3">
        <v>39039.099999999984</v>
      </c>
      <c r="BF129" s="3">
        <v>0</v>
      </c>
      <c r="BG129" s="3">
        <v>0</v>
      </c>
      <c r="BH129" s="3">
        <v>0</v>
      </c>
      <c r="BI129" s="3">
        <v>34096.920000000013</v>
      </c>
      <c r="BJ129" s="3">
        <v>8660</v>
      </c>
      <c r="BK129" s="3">
        <v>7878.1</v>
      </c>
      <c r="BL129" s="3">
        <v>0</v>
      </c>
      <c r="BM129" s="3">
        <v>0</v>
      </c>
      <c r="BN129" s="3">
        <v>1</v>
      </c>
      <c r="BO129" s="3">
        <v>0</v>
      </c>
      <c r="BP129" s="3">
        <v>0</v>
      </c>
      <c r="BQ129" s="3">
        <v>387.99</v>
      </c>
      <c r="BR129" s="3">
        <v>0</v>
      </c>
      <c r="BS129" s="3">
        <v>0</v>
      </c>
      <c r="BT129" s="3">
        <v>0</v>
      </c>
      <c r="BU129" s="3">
        <v>3158</v>
      </c>
      <c r="BV129" s="3">
        <v>0</v>
      </c>
      <c r="BW129" s="3">
        <v>0</v>
      </c>
      <c r="BX129" s="3">
        <v>507547.78</v>
      </c>
      <c r="BY129" s="3">
        <v>6145.68</v>
      </c>
      <c r="BZ129" s="3">
        <v>0</v>
      </c>
      <c r="CA129" s="3">
        <v>-9043.25</v>
      </c>
      <c r="CB129" s="3">
        <v>0</v>
      </c>
      <c r="CC129" s="3">
        <v>88555.849999999991</v>
      </c>
      <c r="CD129" s="3">
        <v>0</v>
      </c>
    </row>
    <row r="130" spans="1:83" ht="15.05" x14ac:dyDescent="0.3">
      <c r="A130" s="25">
        <v>2314</v>
      </c>
      <c r="B130" s="42" t="str">
        <f>_xlfn.XLOOKUP(A130,'Schools lookup'!A:A,'Schools lookup'!B:B)</f>
        <v>CIP2314</v>
      </c>
      <c r="C130" s="42" t="str">
        <f>_xlfn.XLOOKUP(A130,'Schools lookup'!A:A,'Schools lookup'!C:C)</f>
        <v>Mickley Infant School</v>
      </c>
      <c r="D130" s="3">
        <v>-27312.15</v>
      </c>
      <c r="E130" s="3">
        <v>1678.5</v>
      </c>
      <c r="F130" s="3">
        <v>59.72</v>
      </c>
      <c r="G130" s="3">
        <v>44582.48000000004</v>
      </c>
      <c r="H130" s="3">
        <v>0</v>
      </c>
      <c r="I130" s="3">
        <v>2223.2399999999998</v>
      </c>
      <c r="J130" s="3">
        <v>0</v>
      </c>
      <c r="K130" s="3">
        <v>1073.1300000000001</v>
      </c>
      <c r="L130" s="3">
        <v>1357.4</v>
      </c>
      <c r="M130" s="3">
        <v>0</v>
      </c>
      <c r="N130" s="3">
        <v>0</v>
      </c>
      <c r="O130" s="3">
        <v>44.89</v>
      </c>
      <c r="P130" s="3">
        <v>1986.5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3</v>
      </c>
      <c r="X130" s="3">
        <v>24091.279999999999</v>
      </c>
      <c r="Y130" s="3">
        <v>385.59999999999997</v>
      </c>
      <c r="Z130" s="3">
        <v>11662.69</v>
      </c>
      <c r="AA130" s="3">
        <v>0</v>
      </c>
      <c r="AB130">
        <v>1641.02</v>
      </c>
      <c r="AC130">
        <v>0</v>
      </c>
      <c r="AD130">
        <v>2234.96</v>
      </c>
      <c r="AE130">
        <v>160.63</v>
      </c>
      <c r="AF130">
        <v>0</v>
      </c>
      <c r="AG130">
        <v>76.470000000000027</v>
      </c>
      <c r="AH130">
        <v>41.180000000000007</v>
      </c>
      <c r="AI130">
        <v>-65.47</v>
      </c>
      <c r="AJ130">
        <v>270.70999999999998</v>
      </c>
      <c r="AK130">
        <v>2707.11</v>
      </c>
      <c r="AL130">
        <v>0</v>
      </c>
      <c r="AM130">
        <v>4174.3100000000004</v>
      </c>
      <c r="AN130">
        <v>1208.8400000000001</v>
      </c>
      <c r="AO130">
        <v>514.16000000000008</v>
      </c>
      <c r="AP130">
        <v>3208.59</v>
      </c>
      <c r="AQ130">
        <v>560.75</v>
      </c>
      <c r="AR130">
        <v>0</v>
      </c>
      <c r="AS130">
        <v>-853.2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-872.68000000000006</v>
      </c>
      <c r="AZ130">
        <v>186.34000000000003</v>
      </c>
      <c r="BA130">
        <v>1194.45</v>
      </c>
      <c r="BB130">
        <v>1886.2799999999997</v>
      </c>
      <c r="BC130" s="3">
        <v>960.00000000000034</v>
      </c>
      <c r="BD130" s="3">
        <v>812.5</v>
      </c>
      <c r="BE130" s="3">
        <v>962.52000000000021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1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-33193.550000000003</v>
      </c>
      <c r="BY130" s="3">
        <v>59.72</v>
      </c>
      <c r="BZ130" s="3">
        <v>0</v>
      </c>
      <c r="CA130" s="3">
        <v>1681.5</v>
      </c>
      <c r="CB130" s="3">
        <v>0</v>
      </c>
      <c r="CC130" s="3">
        <v>14594.159999999998</v>
      </c>
      <c r="CD130" s="3">
        <v>0</v>
      </c>
      <c r="CE130" s="2" t="s">
        <v>719</v>
      </c>
    </row>
    <row r="131" spans="1:83" ht="15.05" x14ac:dyDescent="0.3">
      <c r="A131" s="25">
        <v>2315</v>
      </c>
      <c r="B131" s="42" t="str">
        <f>_xlfn.XLOOKUP(A131,'Schools lookup'!A:A,'Schools lookup'!B:B)</f>
        <v>CIP2315</v>
      </c>
      <c r="C131" s="42" t="str">
        <f>_xlfn.XLOOKUP(A131,'Schools lookup'!A:A,'Schools lookup'!C:C)</f>
        <v>Eureka Primary School</v>
      </c>
      <c r="D131" s="3">
        <v>-19044.03</v>
      </c>
      <c r="E131" s="3">
        <v>332.43000000000029</v>
      </c>
      <c r="F131" s="3">
        <v>33743.49</v>
      </c>
      <c r="G131" s="3">
        <v>909896.3</v>
      </c>
      <c r="H131" s="3">
        <v>0</v>
      </c>
      <c r="I131" s="3">
        <v>102004.23999999999</v>
      </c>
      <c r="J131" s="3">
        <v>0</v>
      </c>
      <c r="K131" s="3">
        <v>78240</v>
      </c>
      <c r="L131" s="3">
        <v>57463</v>
      </c>
      <c r="M131" s="3">
        <v>0</v>
      </c>
      <c r="N131" s="3">
        <v>0</v>
      </c>
      <c r="O131" s="3">
        <v>18025.579999999998</v>
      </c>
      <c r="P131" s="3">
        <v>13019.720000000001</v>
      </c>
      <c r="Q131" s="3">
        <v>2885.02</v>
      </c>
      <c r="R131" s="3">
        <v>1395.02</v>
      </c>
      <c r="S131" s="3">
        <v>3400</v>
      </c>
      <c r="T131" s="3">
        <v>0</v>
      </c>
      <c r="U131" s="3">
        <v>0</v>
      </c>
      <c r="V131" s="3">
        <v>0</v>
      </c>
      <c r="W131" s="3">
        <v>63.599999999999994</v>
      </c>
      <c r="X131" s="3">
        <v>525919.11999999965</v>
      </c>
      <c r="Y131" s="3">
        <v>1979.6400000000006</v>
      </c>
      <c r="Z131" s="3">
        <v>198939.58999999991</v>
      </c>
      <c r="AA131" s="3">
        <v>5110.9399999999996</v>
      </c>
      <c r="AB131">
        <v>46882.95</v>
      </c>
      <c r="AC131">
        <v>0</v>
      </c>
      <c r="AD131">
        <v>16164.039999999999</v>
      </c>
      <c r="AE131">
        <v>4198.7599999999993</v>
      </c>
      <c r="AF131">
        <v>1928.5</v>
      </c>
      <c r="AG131">
        <v>11197.869999999999</v>
      </c>
      <c r="AH131">
        <v>3582.5299999999997</v>
      </c>
      <c r="AI131">
        <v>18944.609999999997</v>
      </c>
      <c r="AJ131">
        <v>5300</v>
      </c>
      <c r="AK131">
        <v>38577.31</v>
      </c>
      <c r="AL131">
        <v>3265.5400000000004</v>
      </c>
      <c r="AM131">
        <v>17538.240000000002</v>
      </c>
      <c r="AN131">
        <v>9605.75</v>
      </c>
      <c r="AO131">
        <v>2358.2000000000003</v>
      </c>
      <c r="AP131">
        <v>26416.9</v>
      </c>
      <c r="AQ131">
        <v>540.75</v>
      </c>
      <c r="AR131">
        <v>0</v>
      </c>
      <c r="AS131">
        <v>9378.27</v>
      </c>
      <c r="AT131">
        <v>0</v>
      </c>
      <c r="AU131">
        <v>434.5</v>
      </c>
      <c r="AV131">
        <v>855.48</v>
      </c>
      <c r="AW131">
        <v>0</v>
      </c>
      <c r="AX131">
        <v>0</v>
      </c>
      <c r="AY131">
        <v>756.13999999999953</v>
      </c>
      <c r="AZ131">
        <v>4818</v>
      </c>
      <c r="BA131">
        <v>5616.9699999999993</v>
      </c>
      <c r="BB131">
        <v>57698.950000000004</v>
      </c>
      <c r="BC131" s="3">
        <v>55258.149999999958</v>
      </c>
      <c r="BD131" s="3">
        <v>46073.450000000004</v>
      </c>
      <c r="BE131" s="3">
        <v>21522.749999999996</v>
      </c>
      <c r="BF131" s="3">
        <v>0</v>
      </c>
      <c r="BG131" s="3">
        <v>0</v>
      </c>
      <c r="BH131" s="3">
        <v>0</v>
      </c>
      <c r="BI131" s="3">
        <v>3740.5200000000004</v>
      </c>
      <c r="BJ131" s="3">
        <v>0</v>
      </c>
      <c r="BK131" s="3">
        <v>5653.75</v>
      </c>
      <c r="BL131" s="3">
        <v>0</v>
      </c>
      <c r="BM131" s="3">
        <v>0</v>
      </c>
      <c r="BN131" s="3">
        <v>1</v>
      </c>
      <c r="BO131" s="3">
        <v>0</v>
      </c>
      <c r="BP131" s="3">
        <v>27101.16</v>
      </c>
      <c r="BQ131" s="3">
        <v>0</v>
      </c>
      <c r="BR131" s="3">
        <v>0</v>
      </c>
      <c r="BS131" s="3">
        <v>0</v>
      </c>
      <c r="BT131" s="3">
        <v>0</v>
      </c>
      <c r="BU131" s="3">
        <v>11030.1</v>
      </c>
      <c r="BV131" s="3">
        <v>0</v>
      </c>
      <c r="BW131" s="3">
        <v>0</v>
      </c>
      <c r="BX131" s="3">
        <v>26420.95</v>
      </c>
      <c r="BY131" s="3">
        <v>1265.98</v>
      </c>
      <c r="BZ131" s="3">
        <v>0</v>
      </c>
      <c r="CA131" s="3">
        <v>-3344.4900000000002</v>
      </c>
      <c r="CB131" s="3">
        <v>0</v>
      </c>
      <c r="CC131" s="3">
        <v>-37930.830000000016</v>
      </c>
      <c r="CD131" s="3">
        <v>0</v>
      </c>
    </row>
    <row r="132" spans="1:83" ht="15.05" x14ac:dyDescent="0.3">
      <c r="A132" s="25">
        <v>2321</v>
      </c>
      <c r="B132" s="42" t="str">
        <f>_xlfn.XLOOKUP(A132,'Schools lookup'!A:A,'Schools lookup'!B:B)</f>
        <v>CIP2321</v>
      </c>
      <c r="C132" s="42" t="str">
        <f>_xlfn.XLOOKUP(A132,'Schools lookup'!A:A,'Schools lookup'!C:C)</f>
        <v>Heath Fields Primary School</v>
      </c>
      <c r="D132" s="3">
        <v>-48539.01</v>
      </c>
      <c r="E132" s="3">
        <v>15521.6</v>
      </c>
      <c r="F132" s="3">
        <v>-2404.7600000000002</v>
      </c>
      <c r="G132" s="3">
        <v>1119649.72</v>
      </c>
      <c r="H132" s="3">
        <v>0</v>
      </c>
      <c r="I132" s="3">
        <v>58374.770000000011</v>
      </c>
      <c r="J132" s="3">
        <v>0</v>
      </c>
      <c r="K132" s="3">
        <v>89930</v>
      </c>
      <c r="L132" s="3">
        <v>81615</v>
      </c>
      <c r="M132" s="3">
        <v>0</v>
      </c>
      <c r="N132" s="3">
        <v>4800</v>
      </c>
      <c r="O132" s="3">
        <v>52198.710000000006</v>
      </c>
      <c r="P132" s="3">
        <v>11932.050000000001</v>
      </c>
      <c r="Q132" s="3">
        <v>309.44</v>
      </c>
      <c r="R132" s="3">
        <v>42.07</v>
      </c>
      <c r="S132" s="3">
        <v>8397.23</v>
      </c>
      <c r="T132" s="3">
        <v>0</v>
      </c>
      <c r="U132" s="3">
        <v>0</v>
      </c>
      <c r="V132" s="3">
        <v>0</v>
      </c>
      <c r="W132" s="3">
        <v>0</v>
      </c>
      <c r="X132" s="3">
        <v>655176.38000000012</v>
      </c>
      <c r="Y132" s="3">
        <v>8080.8600000000006</v>
      </c>
      <c r="Z132" s="3">
        <v>261099.86</v>
      </c>
      <c r="AA132" s="3">
        <v>50904.950000000012</v>
      </c>
      <c r="AB132">
        <v>33290.519999999997</v>
      </c>
      <c r="AC132">
        <v>0</v>
      </c>
      <c r="AD132">
        <v>45932.930000000008</v>
      </c>
      <c r="AE132">
        <v>5458.1800000000012</v>
      </c>
      <c r="AF132">
        <v>7074</v>
      </c>
      <c r="AG132">
        <v>12217.3</v>
      </c>
      <c r="AH132">
        <v>3130.7799999999997</v>
      </c>
      <c r="AI132">
        <v>20739.850000000002</v>
      </c>
      <c r="AJ132">
        <v>10175</v>
      </c>
      <c r="AK132">
        <v>4408.9299999999967</v>
      </c>
      <c r="AL132">
        <v>5634.81</v>
      </c>
      <c r="AM132">
        <v>18789.770000000004</v>
      </c>
      <c r="AN132">
        <v>21207.5</v>
      </c>
      <c r="AO132">
        <v>4432.0599999999995</v>
      </c>
      <c r="AP132">
        <v>27927.130000000016</v>
      </c>
      <c r="AQ132">
        <v>2575.2199999999998</v>
      </c>
      <c r="AR132">
        <v>0</v>
      </c>
      <c r="AS132">
        <v>0</v>
      </c>
      <c r="AT132">
        <v>0</v>
      </c>
      <c r="AU132">
        <v>32.479999999999997</v>
      </c>
      <c r="AV132">
        <v>0</v>
      </c>
      <c r="AW132">
        <v>4002.81</v>
      </c>
      <c r="AX132">
        <v>0</v>
      </c>
      <c r="AY132">
        <v>28468.76</v>
      </c>
      <c r="AZ132">
        <v>6732</v>
      </c>
      <c r="BA132">
        <v>16930.839999999997</v>
      </c>
      <c r="BB132">
        <v>65260.160000000033</v>
      </c>
      <c r="BC132" s="3">
        <v>9402.6300000000028</v>
      </c>
      <c r="BD132" s="3">
        <v>61600.400000000023</v>
      </c>
      <c r="BE132" s="3">
        <v>21344.85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6351.25</v>
      </c>
      <c r="BL132" s="3">
        <v>0</v>
      </c>
      <c r="BM132" s="3">
        <v>0</v>
      </c>
      <c r="BN132" s="3">
        <v>1</v>
      </c>
      <c r="BO132" s="3">
        <v>0</v>
      </c>
      <c r="BP132" s="3">
        <v>0</v>
      </c>
      <c r="BQ132" s="3">
        <v>0</v>
      </c>
      <c r="BR132" s="3">
        <v>0</v>
      </c>
      <c r="BS132" s="3">
        <v>0</v>
      </c>
      <c r="BT132" s="3">
        <v>0</v>
      </c>
      <c r="BU132" s="3">
        <v>0</v>
      </c>
      <c r="BV132" s="3">
        <v>0</v>
      </c>
      <c r="BW132" s="3">
        <v>0</v>
      </c>
      <c r="BX132" s="3">
        <v>-33320.980000000003</v>
      </c>
      <c r="BY132" s="3">
        <v>3946.49</v>
      </c>
      <c r="BZ132" s="3">
        <v>0</v>
      </c>
      <c r="CA132" s="3">
        <v>15521.6</v>
      </c>
      <c r="CB132" s="3">
        <v>0</v>
      </c>
      <c r="CC132" s="3">
        <v>-91547.260000000009</v>
      </c>
      <c r="CD132" s="3">
        <v>0</v>
      </c>
    </row>
    <row r="133" spans="1:83" ht="15.05" x14ac:dyDescent="0.3">
      <c r="A133" s="25">
        <v>2326</v>
      </c>
      <c r="B133" s="42" t="str">
        <f>_xlfn.XLOOKUP(A133,'Schools lookup'!A:A,'Schools lookup'!B:B)</f>
        <v>CIP2326</v>
      </c>
      <c r="C133" s="42" t="str">
        <f>_xlfn.XLOOKUP(A133,'Schools lookup'!A:A,'Schools lookup'!C:C)</f>
        <v>Holmesdale Infant School</v>
      </c>
      <c r="D133" s="3">
        <v>9919.27</v>
      </c>
      <c r="E133" s="3">
        <v>2851.24</v>
      </c>
      <c r="F133" s="3">
        <v>10099.66</v>
      </c>
      <c r="G133" s="3">
        <v>837578.61</v>
      </c>
      <c r="H133" s="3">
        <v>0</v>
      </c>
      <c r="I133" s="3">
        <v>72772.289999999994</v>
      </c>
      <c r="J133" s="3">
        <v>0</v>
      </c>
      <c r="K133" s="3">
        <v>35195</v>
      </c>
      <c r="L133" s="3">
        <v>100150.64</v>
      </c>
      <c r="M133" s="3">
        <v>0</v>
      </c>
      <c r="N133" s="3">
        <v>31543.57</v>
      </c>
      <c r="O133" s="3">
        <v>10263.099999999999</v>
      </c>
      <c r="P133" s="3">
        <v>15509.710000000005</v>
      </c>
      <c r="Q133" s="3">
        <v>35914.75</v>
      </c>
      <c r="R133" s="3">
        <v>0</v>
      </c>
      <c r="S133" s="3">
        <v>4990.5</v>
      </c>
      <c r="T133" s="3">
        <v>0</v>
      </c>
      <c r="U133" s="3">
        <v>0</v>
      </c>
      <c r="V133" s="3">
        <v>0</v>
      </c>
      <c r="W133" s="3">
        <v>7816.5</v>
      </c>
      <c r="X133" s="3">
        <v>495392.01999999996</v>
      </c>
      <c r="Y133" s="3">
        <v>208.86</v>
      </c>
      <c r="Z133" s="3">
        <v>249338.94</v>
      </c>
      <c r="AA133" s="3">
        <v>17499.359999999997</v>
      </c>
      <c r="AB133">
        <v>57597.700000000019</v>
      </c>
      <c r="AC133">
        <v>0</v>
      </c>
      <c r="AD133">
        <v>31547.53000000001</v>
      </c>
      <c r="AE133">
        <v>4057.8200000000011</v>
      </c>
      <c r="AF133">
        <v>3499.25</v>
      </c>
      <c r="AG133">
        <v>9134.4699999999993</v>
      </c>
      <c r="AH133">
        <v>1179.49</v>
      </c>
      <c r="AI133">
        <v>21610.089999999997</v>
      </c>
      <c r="AJ133">
        <v>5362.4200000000019</v>
      </c>
      <c r="AK133">
        <v>27736.289999999997</v>
      </c>
      <c r="AL133">
        <v>4338.5400000000009</v>
      </c>
      <c r="AM133">
        <v>12486.76</v>
      </c>
      <c r="AN133">
        <v>12974</v>
      </c>
      <c r="AO133">
        <v>2831.63</v>
      </c>
      <c r="AP133">
        <v>32302.170000000024</v>
      </c>
      <c r="AQ133">
        <v>2491</v>
      </c>
      <c r="AR133">
        <v>0</v>
      </c>
      <c r="AS133">
        <v>87.99</v>
      </c>
      <c r="AT133">
        <v>0</v>
      </c>
      <c r="AU133">
        <v>45.46</v>
      </c>
      <c r="AV133">
        <v>0</v>
      </c>
      <c r="AW133">
        <v>0</v>
      </c>
      <c r="AX133">
        <v>0</v>
      </c>
      <c r="AY133">
        <v>14439.180000000002</v>
      </c>
      <c r="AZ133">
        <v>4884</v>
      </c>
      <c r="BA133">
        <v>453.31</v>
      </c>
      <c r="BB133">
        <v>91856.13</v>
      </c>
      <c r="BC133" s="3">
        <v>4856.1599999999989</v>
      </c>
      <c r="BD133" s="3">
        <v>6803.0599999999995</v>
      </c>
      <c r="BE133" s="3">
        <v>24989.779999999988</v>
      </c>
      <c r="BF133" s="3">
        <v>0</v>
      </c>
      <c r="BG133" s="3">
        <v>0</v>
      </c>
      <c r="BH133" s="3">
        <v>0</v>
      </c>
      <c r="BI133" s="3">
        <v>0</v>
      </c>
      <c r="BJ133" s="3">
        <v>3803</v>
      </c>
      <c r="BK133" s="3">
        <v>5653.75</v>
      </c>
      <c r="BL133" s="3">
        <v>0</v>
      </c>
      <c r="BM133" s="3">
        <v>0</v>
      </c>
      <c r="BN133" s="3">
        <v>1</v>
      </c>
      <c r="BO133" s="3">
        <v>0</v>
      </c>
      <c r="BP133" s="3">
        <v>858</v>
      </c>
      <c r="BQ133" s="3">
        <v>925</v>
      </c>
      <c r="BR133" s="3">
        <v>0</v>
      </c>
      <c r="BS133" s="3">
        <v>0</v>
      </c>
      <c r="BT133" s="3">
        <v>0</v>
      </c>
      <c r="BU133" s="3">
        <v>449</v>
      </c>
      <c r="BV133" s="3">
        <v>466</v>
      </c>
      <c r="BW133" s="3">
        <v>0</v>
      </c>
      <c r="BX133" s="3">
        <v>13834.03</v>
      </c>
      <c r="BY133" s="3">
        <v>13055.41</v>
      </c>
      <c r="BZ133" s="3">
        <v>0</v>
      </c>
      <c r="CA133" s="3">
        <v>6864.74</v>
      </c>
      <c r="CB133" s="3">
        <v>0</v>
      </c>
      <c r="CC133" s="3">
        <v>0</v>
      </c>
      <c r="CD133" s="3">
        <v>0</v>
      </c>
    </row>
    <row r="134" spans="1:83" ht="15.05" x14ac:dyDescent="0.3">
      <c r="A134" s="25">
        <v>2329</v>
      </c>
      <c r="B134" s="42" t="str">
        <f>_xlfn.XLOOKUP(A134,'Schools lookup'!A:A,'Schools lookup'!B:B)</f>
        <v>CIP2329</v>
      </c>
      <c r="C134" s="42" t="str">
        <f>_xlfn.XLOOKUP(A134,'Schools lookup'!A:A,'Schools lookup'!C:C)</f>
        <v>The Park Junior School</v>
      </c>
      <c r="D134" s="3">
        <v>303679.53999999998</v>
      </c>
      <c r="E134" s="3">
        <v>-30981.86</v>
      </c>
      <c r="F134" s="3">
        <v>32175.15</v>
      </c>
      <c r="G134" s="3">
        <v>1490258.83</v>
      </c>
      <c r="H134" s="3">
        <v>0</v>
      </c>
      <c r="I134" s="3">
        <v>52088.679999999993</v>
      </c>
      <c r="J134" s="3">
        <v>0</v>
      </c>
      <c r="K134" s="3">
        <v>138930</v>
      </c>
      <c r="L134" s="3">
        <v>60694.64</v>
      </c>
      <c r="M134" s="3">
        <v>0</v>
      </c>
      <c r="N134" s="3">
        <v>0</v>
      </c>
      <c r="O134" s="3">
        <v>46405.020000000011</v>
      </c>
      <c r="P134" s="3">
        <v>42742.23</v>
      </c>
      <c r="Q134" s="3">
        <v>7157.6100000000006</v>
      </c>
      <c r="R134" s="3">
        <v>811.92</v>
      </c>
      <c r="S134" s="3">
        <v>36208.050000000003</v>
      </c>
      <c r="T134" s="3">
        <v>0</v>
      </c>
      <c r="U134" s="3">
        <v>0</v>
      </c>
      <c r="V134" s="3">
        <v>0</v>
      </c>
      <c r="W134" s="3">
        <v>12960</v>
      </c>
      <c r="X134" s="3">
        <v>800595.20000000019</v>
      </c>
      <c r="Y134" s="3">
        <v>659.45</v>
      </c>
      <c r="Z134" s="3">
        <v>369728.04</v>
      </c>
      <c r="AA134" s="3">
        <v>100922.38999999994</v>
      </c>
      <c r="AB134">
        <v>113701.26999999999</v>
      </c>
      <c r="AC134">
        <v>1821.0599999999997</v>
      </c>
      <c r="AD134">
        <v>33613.290000000008</v>
      </c>
      <c r="AE134">
        <v>8327.6400000000031</v>
      </c>
      <c r="AF134">
        <v>7556.64</v>
      </c>
      <c r="AG134">
        <v>19319.53</v>
      </c>
      <c r="AH134">
        <v>4054.13</v>
      </c>
      <c r="AI134">
        <v>19642.209999999995</v>
      </c>
      <c r="AJ134">
        <v>2475</v>
      </c>
      <c r="AK134">
        <v>6409.2699999999986</v>
      </c>
      <c r="AL134">
        <v>5253.88</v>
      </c>
      <c r="AM134">
        <v>16746.5</v>
      </c>
      <c r="AN134">
        <v>18088.75</v>
      </c>
      <c r="AO134">
        <v>5474.2999999999993</v>
      </c>
      <c r="AP134">
        <v>92880.689999999959</v>
      </c>
      <c r="AQ134">
        <v>1444.8</v>
      </c>
      <c r="AR134">
        <v>0</v>
      </c>
      <c r="AS134">
        <v>6978</v>
      </c>
      <c r="AT134" s="20">
        <v>0</v>
      </c>
      <c r="AU134">
        <v>3598.7699999999995</v>
      </c>
      <c r="AV134">
        <v>0</v>
      </c>
      <c r="AW134">
        <v>10</v>
      </c>
      <c r="AX134">
        <v>0</v>
      </c>
      <c r="AY134">
        <v>7020</v>
      </c>
      <c r="AZ134">
        <v>9917.1999999999989</v>
      </c>
      <c r="BA134">
        <v>54535.8</v>
      </c>
      <c r="BB134">
        <v>103836.57999999994</v>
      </c>
      <c r="BC134" s="3">
        <v>39019.499999999993</v>
      </c>
      <c r="BD134" s="3">
        <v>15475.84</v>
      </c>
      <c r="BE134" s="3">
        <v>26419.850000000002</v>
      </c>
      <c r="BF134" s="3">
        <v>0</v>
      </c>
      <c r="BG134" s="3">
        <v>0</v>
      </c>
      <c r="BH134" s="3">
        <v>0</v>
      </c>
      <c r="BI134" s="3">
        <v>1900.1299999999999</v>
      </c>
      <c r="BJ134" s="3">
        <v>0</v>
      </c>
      <c r="BK134" s="3">
        <v>6936.25</v>
      </c>
      <c r="BL134" s="3">
        <v>0</v>
      </c>
      <c r="BM134" s="3">
        <v>0</v>
      </c>
      <c r="BN134" s="3">
        <v>1</v>
      </c>
      <c r="BO134" s="3">
        <v>0</v>
      </c>
      <c r="BP134" s="3">
        <v>0</v>
      </c>
      <c r="BQ134" s="3">
        <v>0</v>
      </c>
      <c r="BR134" s="3">
        <v>0</v>
      </c>
      <c r="BS134" s="3">
        <v>0</v>
      </c>
      <c r="BT134" s="3">
        <v>0</v>
      </c>
      <c r="BU134" s="3">
        <v>6554.3</v>
      </c>
      <c r="BV134" s="3">
        <v>0</v>
      </c>
      <c r="BW134" s="3">
        <v>0</v>
      </c>
      <c r="BX134" s="3">
        <v>283450.94</v>
      </c>
      <c r="BY134" s="3">
        <v>32557.1</v>
      </c>
      <c r="BZ134" s="3">
        <v>0</v>
      </c>
      <c r="CA134" s="3">
        <v>-19921.990000000002</v>
      </c>
      <c r="CB134" s="3">
        <v>0</v>
      </c>
      <c r="CC134" s="3">
        <v>74681.459999999992</v>
      </c>
      <c r="CD134" s="3">
        <v>0</v>
      </c>
    </row>
    <row r="135" spans="1:83" ht="15.05" x14ac:dyDescent="0.3">
      <c r="A135" s="25">
        <v>2332</v>
      </c>
      <c r="B135" s="42" t="str">
        <f>_xlfn.XLOOKUP(A135,'Schools lookup'!A:A,'Schools lookup'!B:B)</f>
        <v>CIP2332</v>
      </c>
      <c r="C135" s="42" t="str">
        <f>_xlfn.XLOOKUP(A135,'Schools lookup'!A:A,'Schools lookup'!C:C)</f>
        <v>Northfield Junior School</v>
      </c>
      <c r="D135" s="3">
        <v>72671.19</v>
      </c>
      <c r="E135" s="3">
        <v>0</v>
      </c>
      <c r="F135" s="3">
        <v>7633.83</v>
      </c>
      <c r="G135" s="3">
        <v>875047.27</v>
      </c>
      <c r="H135" s="3">
        <v>0</v>
      </c>
      <c r="I135" s="3">
        <v>22238.21</v>
      </c>
      <c r="J135" s="3">
        <v>0</v>
      </c>
      <c r="K135" s="3">
        <v>47265</v>
      </c>
      <c r="L135" s="3">
        <v>41336</v>
      </c>
      <c r="M135" s="3">
        <v>0</v>
      </c>
      <c r="N135" s="3">
        <v>2250</v>
      </c>
      <c r="O135" s="3">
        <v>13410.35</v>
      </c>
      <c r="P135" s="3">
        <v>30800.439999999995</v>
      </c>
      <c r="Q135" s="3">
        <v>9028.24</v>
      </c>
      <c r="R135" s="3">
        <v>32.31</v>
      </c>
      <c r="S135" s="3">
        <v>16458.900000000001</v>
      </c>
      <c r="T135" s="3">
        <v>0</v>
      </c>
      <c r="U135" s="3">
        <v>0</v>
      </c>
      <c r="V135" s="3">
        <v>0</v>
      </c>
      <c r="W135" s="3">
        <v>0</v>
      </c>
      <c r="X135" s="3">
        <v>537811.91</v>
      </c>
      <c r="Y135" s="3">
        <v>22993.780000000002</v>
      </c>
      <c r="Z135" s="3">
        <v>142054.41000000003</v>
      </c>
      <c r="AA135" s="3">
        <v>0</v>
      </c>
      <c r="AB135">
        <v>59143.899999999994</v>
      </c>
      <c r="AC135">
        <v>0</v>
      </c>
      <c r="AD135">
        <v>17579.280000000002</v>
      </c>
      <c r="AE135">
        <v>3772.7799999999997</v>
      </c>
      <c r="AF135">
        <v>3639.5</v>
      </c>
      <c r="AG135">
        <v>9550.68</v>
      </c>
      <c r="AH135">
        <v>2402.21</v>
      </c>
      <c r="AI135">
        <v>5888.84</v>
      </c>
      <c r="AJ135">
        <v>6224.9</v>
      </c>
      <c r="AK135">
        <v>48321.570000000007</v>
      </c>
      <c r="AL135">
        <v>4514.0200000000004</v>
      </c>
      <c r="AM135">
        <v>15000.710000000001</v>
      </c>
      <c r="AN135">
        <v>17340.25</v>
      </c>
      <c r="AO135">
        <v>1741.66</v>
      </c>
      <c r="AP135">
        <v>49159.090000000004</v>
      </c>
      <c r="AQ135">
        <v>1971</v>
      </c>
      <c r="AR135">
        <v>0</v>
      </c>
      <c r="AS135">
        <v>583.25</v>
      </c>
      <c r="AT135">
        <v>0</v>
      </c>
      <c r="AU135">
        <v>2165</v>
      </c>
      <c r="AV135">
        <v>0</v>
      </c>
      <c r="AW135">
        <v>0</v>
      </c>
      <c r="AX135">
        <v>0</v>
      </c>
      <c r="AY135">
        <v>14045.100000000004</v>
      </c>
      <c r="AZ135">
        <v>5181</v>
      </c>
      <c r="BA135">
        <v>19630.060000000001</v>
      </c>
      <c r="BB135">
        <v>53900.520000000011</v>
      </c>
      <c r="BC135" s="3">
        <v>3868.71</v>
      </c>
      <c r="BD135" s="3">
        <v>13831.74</v>
      </c>
      <c r="BE135" s="3">
        <v>22412.11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5901.25</v>
      </c>
      <c r="BL135" s="3">
        <v>0</v>
      </c>
      <c r="BM135" s="3">
        <v>0</v>
      </c>
      <c r="BN135" s="3">
        <v>1</v>
      </c>
      <c r="BO135" s="3">
        <v>0</v>
      </c>
      <c r="BP135" s="3">
        <v>5539.4</v>
      </c>
      <c r="BQ135" s="3">
        <v>0</v>
      </c>
      <c r="BR135" s="3">
        <v>0</v>
      </c>
      <c r="BS135" s="3">
        <v>0</v>
      </c>
      <c r="BT135" s="3">
        <v>0</v>
      </c>
      <c r="BU135" s="3">
        <v>1315</v>
      </c>
      <c r="BV135" s="3">
        <v>0</v>
      </c>
      <c r="BW135" s="3">
        <v>0</v>
      </c>
      <c r="BX135" s="3">
        <v>45809.93</v>
      </c>
      <c r="BY135" s="3">
        <v>6680.68</v>
      </c>
      <c r="BZ135" s="3">
        <v>0</v>
      </c>
      <c r="CA135" s="3">
        <v>0</v>
      </c>
      <c r="CB135" s="3">
        <v>0</v>
      </c>
      <c r="CC135" s="3">
        <v>7375.169999999991</v>
      </c>
      <c r="CD135" s="3">
        <v>0</v>
      </c>
    </row>
    <row r="136" spans="1:83" ht="15.05" x14ac:dyDescent="0.3">
      <c r="A136" s="25">
        <v>2336</v>
      </c>
      <c r="B136" s="42" t="str">
        <f>_xlfn.XLOOKUP(A136,'Schools lookup'!A:A,'Schools lookup'!B:B)</f>
        <v>CIP2336</v>
      </c>
      <c r="C136" s="42" t="str">
        <f>_xlfn.XLOOKUP(A136,'Schools lookup'!A:A,'Schools lookup'!C:C)</f>
        <v>Copthorne Community Infant School</v>
      </c>
      <c r="D136" s="3">
        <v>128232.87</v>
      </c>
      <c r="E136" s="3">
        <v>-37416.28</v>
      </c>
      <c r="F136" s="3">
        <v>14521.67</v>
      </c>
      <c r="G136" s="3">
        <v>681387.30999999994</v>
      </c>
      <c r="H136" s="3">
        <v>0</v>
      </c>
      <c r="I136" s="3">
        <v>35865.230000000003</v>
      </c>
      <c r="J136" s="3">
        <v>0</v>
      </c>
      <c r="K136" s="3">
        <v>75750</v>
      </c>
      <c r="L136" s="3">
        <v>57054.93</v>
      </c>
      <c r="M136" s="3">
        <v>0</v>
      </c>
      <c r="N136" s="3">
        <v>0</v>
      </c>
      <c r="O136" s="3">
        <v>8595.6799999999985</v>
      </c>
      <c r="P136" s="3">
        <v>0</v>
      </c>
      <c r="Q136" s="3">
        <v>7769.19</v>
      </c>
      <c r="R136" s="3">
        <v>9239.69</v>
      </c>
      <c r="S136" s="3">
        <v>1743.88</v>
      </c>
      <c r="T136" s="3">
        <v>0</v>
      </c>
      <c r="U136" s="3">
        <v>0</v>
      </c>
      <c r="V136" s="3">
        <v>0</v>
      </c>
      <c r="W136" s="3">
        <v>3745.8</v>
      </c>
      <c r="X136" s="3">
        <v>354855.24</v>
      </c>
      <c r="Y136" s="3">
        <v>0</v>
      </c>
      <c r="Z136" s="3">
        <v>229487.11000000004</v>
      </c>
      <c r="AA136" s="3">
        <v>1031.7800000000002</v>
      </c>
      <c r="AB136">
        <v>43807.780000000006</v>
      </c>
      <c r="AC136">
        <v>0</v>
      </c>
      <c r="AD136">
        <v>37404.400000000009</v>
      </c>
      <c r="AE136">
        <v>3050.0200000000004</v>
      </c>
      <c r="AF136">
        <v>5413.67</v>
      </c>
      <c r="AG136">
        <v>7173.05</v>
      </c>
      <c r="AH136">
        <v>1755.95</v>
      </c>
      <c r="AI136">
        <v>19343.079999999998</v>
      </c>
      <c r="AJ136">
        <v>3983.59</v>
      </c>
      <c r="AK136">
        <v>40046.549999999988</v>
      </c>
      <c r="AL136">
        <v>3542.5200000000004</v>
      </c>
      <c r="AM136">
        <v>10890.21</v>
      </c>
      <c r="AN136">
        <v>5489</v>
      </c>
      <c r="AO136">
        <v>1908.2099999999996</v>
      </c>
      <c r="AP136">
        <v>36862.79</v>
      </c>
      <c r="AQ136">
        <v>2296</v>
      </c>
      <c r="AR136">
        <v>0</v>
      </c>
      <c r="AS136">
        <v>1376.51</v>
      </c>
      <c r="AT136">
        <v>0</v>
      </c>
      <c r="AU136">
        <v>1668.15</v>
      </c>
      <c r="AV136">
        <v>0</v>
      </c>
      <c r="AW136">
        <v>0</v>
      </c>
      <c r="AX136">
        <v>0</v>
      </c>
      <c r="AY136">
        <v>2970.68</v>
      </c>
      <c r="AZ136">
        <v>3300</v>
      </c>
      <c r="BA136">
        <v>524.64</v>
      </c>
      <c r="BB136">
        <v>53345.729999999981</v>
      </c>
      <c r="BC136" s="3">
        <v>13533.01</v>
      </c>
      <c r="BD136" s="3">
        <v>20470.199999999993</v>
      </c>
      <c r="BE136" s="3">
        <v>20110.979999999996</v>
      </c>
      <c r="BF136" s="3">
        <v>0</v>
      </c>
      <c r="BG136" s="3">
        <v>0</v>
      </c>
      <c r="BH136" s="3">
        <v>0</v>
      </c>
      <c r="BI136" s="3">
        <v>18228.53</v>
      </c>
      <c r="BJ136" s="3">
        <v>0</v>
      </c>
      <c r="BK136" s="3">
        <v>5181.25</v>
      </c>
      <c r="BL136" s="3">
        <v>0</v>
      </c>
      <c r="BM136" s="3">
        <v>0</v>
      </c>
      <c r="BN136" s="3">
        <v>1</v>
      </c>
      <c r="BO136" s="3">
        <v>0</v>
      </c>
      <c r="BP136" s="3">
        <v>0</v>
      </c>
      <c r="BQ136" s="3">
        <v>0</v>
      </c>
      <c r="BR136" s="3">
        <v>3021.9</v>
      </c>
      <c r="BS136" s="3">
        <v>0</v>
      </c>
      <c r="BT136" s="3">
        <v>0</v>
      </c>
      <c r="BU136" s="3">
        <v>953.25</v>
      </c>
      <c r="BV136" s="3">
        <v>0</v>
      </c>
      <c r="BW136" s="3">
        <v>0</v>
      </c>
      <c r="BX136" s="3">
        <v>79997.929999999993</v>
      </c>
      <c r="BY136" s="3">
        <v>15727.77</v>
      </c>
      <c r="BZ136" s="3">
        <v>0</v>
      </c>
      <c r="CA136" s="3">
        <v>-51899.009999999995</v>
      </c>
      <c r="CB136" s="3">
        <v>0</v>
      </c>
      <c r="CC136" s="3">
        <v>1678.5</v>
      </c>
      <c r="CD136" s="3">
        <v>0</v>
      </c>
    </row>
    <row r="137" spans="1:83" ht="15.05" x14ac:dyDescent="0.3">
      <c r="A137" s="25">
        <v>2338</v>
      </c>
      <c r="B137" s="42" t="str">
        <f>_xlfn.XLOOKUP(A137,'Schools lookup'!A:A,'Schools lookup'!B:B)</f>
        <v>CIP2338</v>
      </c>
      <c r="C137" s="42" t="str">
        <f>_xlfn.XLOOKUP(A137,'Schools lookup'!A:A,'Schools lookup'!C:C)</f>
        <v>Ashbrook Infant School</v>
      </c>
      <c r="D137" s="3">
        <v>35023.589999999997</v>
      </c>
      <c r="E137" s="3">
        <v>10359.5</v>
      </c>
      <c r="F137" s="3">
        <v>14114.05</v>
      </c>
      <c r="G137" s="3">
        <v>796665.79999999993</v>
      </c>
      <c r="H137" s="3">
        <v>0</v>
      </c>
      <c r="I137" s="3">
        <v>55433.969999999994</v>
      </c>
      <c r="J137" s="3">
        <v>0</v>
      </c>
      <c r="K137" s="3">
        <v>43655.4</v>
      </c>
      <c r="L137" s="3">
        <v>81102.950000000012</v>
      </c>
      <c r="M137" s="3">
        <v>0</v>
      </c>
      <c r="N137" s="3">
        <v>3983.75</v>
      </c>
      <c r="O137" s="3">
        <v>55874.64</v>
      </c>
      <c r="P137" s="3">
        <v>3311.06</v>
      </c>
      <c r="Q137" s="3">
        <v>13335.720000000001</v>
      </c>
      <c r="R137" s="3">
        <v>9294.27</v>
      </c>
      <c r="S137" s="3">
        <v>3736</v>
      </c>
      <c r="T137" s="3">
        <v>0</v>
      </c>
      <c r="U137" s="3">
        <v>0</v>
      </c>
      <c r="V137" s="3">
        <v>0</v>
      </c>
      <c r="W137" s="3">
        <v>1480</v>
      </c>
      <c r="X137" s="3">
        <v>448659.9499999999</v>
      </c>
      <c r="Y137" s="3">
        <v>13612.889999999998</v>
      </c>
      <c r="Z137" s="3">
        <v>197565.11999999994</v>
      </c>
      <c r="AA137" s="3">
        <v>49386.819999999985</v>
      </c>
      <c r="AB137">
        <v>44924.280000000013</v>
      </c>
      <c r="AC137">
        <v>0</v>
      </c>
      <c r="AD137">
        <v>27667.969999999987</v>
      </c>
      <c r="AE137">
        <v>3815.9900000000007</v>
      </c>
      <c r="AF137">
        <v>2906.4</v>
      </c>
      <c r="AG137">
        <v>8264.86</v>
      </c>
      <c r="AH137">
        <v>1957.6100000000001</v>
      </c>
      <c r="AI137">
        <v>8643.34</v>
      </c>
      <c r="AJ137">
        <v>1526.8</v>
      </c>
      <c r="AK137">
        <v>4053.41</v>
      </c>
      <c r="AL137">
        <v>5973.2000000000007</v>
      </c>
      <c r="AM137">
        <v>17239.800000000003</v>
      </c>
      <c r="AN137">
        <v>6736.5</v>
      </c>
      <c r="AO137">
        <v>4561.5099999999993</v>
      </c>
      <c r="AP137">
        <v>15404.640000000005</v>
      </c>
      <c r="AQ137">
        <v>2003</v>
      </c>
      <c r="AR137">
        <v>0</v>
      </c>
      <c r="AS137">
        <v>6866.6500000000005</v>
      </c>
      <c r="AT137">
        <v>0</v>
      </c>
      <c r="AU137">
        <v>57895.98</v>
      </c>
      <c r="AV137">
        <v>0</v>
      </c>
      <c r="AW137">
        <v>4019.3799999999997</v>
      </c>
      <c r="AX137">
        <v>0</v>
      </c>
      <c r="AY137">
        <v>7561.7899999999981</v>
      </c>
      <c r="AZ137">
        <v>4068</v>
      </c>
      <c r="BA137">
        <v>112.5</v>
      </c>
      <c r="BB137">
        <v>53004.979999999996</v>
      </c>
      <c r="BC137" s="3">
        <v>13445.409999999994</v>
      </c>
      <c r="BD137" s="3">
        <v>39836.549999999974</v>
      </c>
      <c r="BE137" s="3">
        <v>21395.75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5552.05</v>
      </c>
      <c r="BL137" s="3">
        <v>0</v>
      </c>
      <c r="BM137" s="3">
        <v>0</v>
      </c>
      <c r="BN137" s="3">
        <v>1</v>
      </c>
      <c r="BO137" s="3">
        <v>0</v>
      </c>
      <c r="BP137" s="3">
        <v>0</v>
      </c>
      <c r="BQ137" s="3">
        <v>0</v>
      </c>
      <c r="BR137" s="3">
        <v>0</v>
      </c>
      <c r="BS137" s="3">
        <v>0</v>
      </c>
      <c r="BT137" s="3">
        <v>0</v>
      </c>
      <c r="BU137" s="3">
        <v>0</v>
      </c>
      <c r="BV137" s="3">
        <v>0</v>
      </c>
      <c r="BW137" s="3">
        <v>0</v>
      </c>
      <c r="BX137" s="3">
        <v>28306.07</v>
      </c>
      <c r="BY137" s="3">
        <v>19666.099999999999</v>
      </c>
      <c r="BZ137" s="3">
        <v>0</v>
      </c>
      <c r="CA137" s="3">
        <v>11839.5</v>
      </c>
      <c r="CB137" s="3">
        <v>0</v>
      </c>
      <c r="CC137" s="3">
        <v>332.43000000000029</v>
      </c>
      <c r="CD137" s="3">
        <v>0</v>
      </c>
    </row>
    <row r="138" spans="1:83" ht="15.05" x14ac:dyDescent="0.3">
      <c r="A138" s="25">
        <v>2344</v>
      </c>
      <c r="B138" s="42" t="str">
        <f>_xlfn.XLOOKUP(A138,'Schools lookup'!A:A,'Schools lookup'!B:B)</f>
        <v>CIP2344</v>
      </c>
      <c r="C138" s="42" t="str">
        <f>_xlfn.XLOOKUP(A138,'Schools lookup'!A:A,'Schools lookup'!C:C)</f>
        <v>Duffield The Meadows Primary School</v>
      </c>
      <c r="D138" s="3">
        <v>273721.36</v>
      </c>
      <c r="E138" s="3">
        <v>-16013.13</v>
      </c>
      <c r="F138" s="3">
        <v>16578.66</v>
      </c>
      <c r="G138" s="3">
        <v>1487631.81</v>
      </c>
      <c r="H138" s="3">
        <v>0</v>
      </c>
      <c r="I138" s="3">
        <v>11250.71</v>
      </c>
      <c r="J138" s="3">
        <v>0</v>
      </c>
      <c r="K138" s="3">
        <v>53340</v>
      </c>
      <c r="L138" s="3">
        <v>105900</v>
      </c>
      <c r="M138" s="3">
        <v>0</v>
      </c>
      <c r="N138" s="3">
        <v>12712.5</v>
      </c>
      <c r="O138" s="3">
        <v>64869.630000000019</v>
      </c>
      <c r="P138" s="3">
        <v>54582.960000000014</v>
      </c>
      <c r="Q138" s="3">
        <v>17211.849999999999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851760.08</v>
      </c>
      <c r="Y138" s="3">
        <v>42143.489999999983</v>
      </c>
      <c r="Z138" s="3">
        <v>218881.67999999988</v>
      </c>
      <c r="AA138" s="3">
        <v>50816.559999999983</v>
      </c>
      <c r="AB138">
        <v>104004.42000000001</v>
      </c>
      <c r="AC138">
        <v>0</v>
      </c>
      <c r="AD138">
        <v>47545.210000000014</v>
      </c>
      <c r="AE138">
        <v>6466.7100000000009</v>
      </c>
      <c r="AF138">
        <v>3911</v>
      </c>
      <c r="AG138">
        <v>19321.54</v>
      </c>
      <c r="AH138">
        <v>5639.2199999999993</v>
      </c>
      <c r="AI138">
        <v>53952.200000000012</v>
      </c>
      <c r="AJ138">
        <v>5896.659999999998</v>
      </c>
      <c r="AK138">
        <v>3250.3999999999992</v>
      </c>
      <c r="AL138">
        <v>6843.7600000000011</v>
      </c>
      <c r="AM138">
        <v>25848.670000000002</v>
      </c>
      <c r="AN138">
        <v>29970</v>
      </c>
      <c r="AO138">
        <v>4956.91</v>
      </c>
      <c r="AP138">
        <v>54487.619999999995</v>
      </c>
      <c r="AQ138">
        <v>3857.5</v>
      </c>
      <c r="AR138">
        <v>0</v>
      </c>
      <c r="AS138">
        <v>10577.55</v>
      </c>
      <c r="AT138">
        <v>0</v>
      </c>
      <c r="AU138">
        <v>23081.94</v>
      </c>
      <c r="AV138">
        <v>0</v>
      </c>
      <c r="AW138">
        <v>0</v>
      </c>
      <c r="AX138">
        <v>0</v>
      </c>
      <c r="AY138">
        <v>9829.7099999999991</v>
      </c>
      <c r="AZ138">
        <v>9504</v>
      </c>
      <c r="BA138">
        <v>12265</v>
      </c>
      <c r="BB138">
        <v>115660.67</v>
      </c>
      <c r="BC138" s="3">
        <v>35012.350000000006</v>
      </c>
      <c r="BD138" s="3">
        <v>44372.689999999981</v>
      </c>
      <c r="BE138" s="3">
        <v>35547.479999999996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7442.5</v>
      </c>
      <c r="BL138" s="3">
        <v>0</v>
      </c>
      <c r="BM138" s="3">
        <v>0</v>
      </c>
      <c r="BN138" s="3">
        <v>1</v>
      </c>
      <c r="BO138" s="3">
        <v>0</v>
      </c>
      <c r="BP138" s="3">
        <v>-326.51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245815.80000000002</v>
      </c>
      <c r="BY138" s="3">
        <v>24347.67</v>
      </c>
      <c r="BZ138" s="3">
        <v>0</v>
      </c>
      <c r="CA138" s="3">
        <v>-16013.13</v>
      </c>
      <c r="CB138" s="3">
        <v>0</v>
      </c>
      <c r="CC138" s="3">
        <v>33266.490000000005</v>
      </c>
      <c r="CD138" s="3">
        <v>0</v>
      </c>
      <c r="CE138" s="2" t="s">
        <v>716</v>
      </c>
    </row>
    <row r="139" spans="1:83" ht="15.05" x14ac:dyDescent="0.3">
      <c r="A139" s="25">
        <v>2349</v>
      </c>
      <c r="B139" s="42" t="str">
        <f>_xlfn.XLOOKUP(A139,'Schools lookup'!A:A,'Schools lookup'!B:B)</f>
        <v>CIP2349</v>
      </c>
      <c r="C139" s="42" t="str">
        <f>_xlfn.XLOOKUP(A139,'Schools lookup'!A:A,'Schools lookup'!C:C)</f>
        <v>Brockwell Junior School</v>
      </c>
      <c r="D139" s="3">
        <v>188047.11000000004</v>
      </c>
      <c r="E139" s="3">
        <v>92223.54</v>
      </c>
      <c r="F139" s="3">
        <v>929.98</v>
      </c>
      <c r="G139" s="3">
        <v>1303590.18</v>
      </c>
      <c r="H139" s="3">
        <v>0</v>
      </c>
      <c r="I139" s="3">
        <v>40940.43</v>
      </c>
      <c r="J139" s="3">
        <v>0</v>
      </c>
      <c r="K139" s="3">
        <v>95345</v>
      </c>
      <c r="L139" s="3">
        <v>57889</v>
      </c>
      <c r="M139" s="3">
        <v>0</v>
      </c>
      <c r="N139" s="3">
        <v>0</v>
      </c>
      <c r="O139" s="3">
        <v>26089.770000000004</v>
      </c>
      <c r="P139" s="3">
        <v>49508.41</v>
      </c>
      <c r="Q139" s="3">
        <v>350.98</v>
      </c>
      <c r="R139" s="3">
        <v>211.47</v>
      </c>
      <c r="S139" s="3">
        <v>17131.710000000003</v>
      </c>
      <c r="T139" s="3">
        <v>0</v>
      </c>
      <c r="U139" s="3">
        <v>0</v>
      </c>
      <c r="V139" s="3">
        <v>0</v>
      </c>
      <c r="W139" s="3">
        <v>37113.71</v>
      </c>
      <c r="X139" s="3">
        <v>819043.88</v>
      </c>
      <c r="Y139" s="3">
        <v>0</v>
      </c>
      <c r="Z139" s="3">
        <v>270709.8400000002</v>
      </c>
      <c r="AA139" s="3">
        <v>21191.720000000005</v>
      </c>
      <c r="AB139">
        <v>58006.17000000002</v>
      </c>
      <c r="AC139">
        <v>143.94</v>
      </c>
      <c r="AD139">
        <v>28665.000000000015</v>
      </c>
      <c r="AE139">
        <v>6487.59</v>
      </c>
      <c r="AF139">
        <v>4838.5</v>
      </c>
      <c r="AG139">
        <v>14434.119999999999</v>
      </c>
      <c r="AH139">
        <v>3693.5299999999997</v>
      </c>
      <c r="AI139">
        <v>21535.329999999998</v>
      </c>
      <c r="AJ139">
        <v>3187.3699999999994</v>
      </c>
      <c r="AK139">
        <v>33833.469999999987</v>
      </c>
      <c r="AL139">
        <v>5064.7999999999993</v>
      </c>
      <c r="AM139">
        <v>22901.720000000008</v>
      </c>
      <c r="AN139">
        <v>20958</v>
      </c>
      <c r="AO139">
        <v>5747.44</v>
      </c>
      <c r="AP139">
        <v>80420.25</v>
      </c>
      <c r="AQ139">
        <v>1971</v>
      </c>
      <c r="AR139">
        <v>0</v>
      </c>
      <c r="AS139">
        <v>0</v>
      </c>
      <c r="AT139">
        <v>0</v>
      </c>
      <c r="AU139">
        <v>5163.95</v>
      </c>
      <c r="AV139">
        <v>0</v>
      </c>
      <c r="AW139">
        <v>0</v>
      </c>
      <c r="AX139">
        <v>0</v>
      </c>
      <c r="AY139">
        <v>32974.430000000044</v>
      </c>
      <c r="AZ139">
        <v>8085</v>
      </c>
      <c r="BA139">
        <v>7957.5</v>
      </c>
      <c r="BB139">
        <v>78545.399999999965</v>
      </c>
      <c r="BC139" s="3">
        <v>0</v>
      </c>
      <c r="BD139" s="3">
        <v>9886.7000000000007</v>
      </c>
      <c r="BE139" s="3">
        <v>31516.710000000003</v>
      </c>
      <c r="BF139" s="3">
        <v>0</v>
      </c>
      <c r="BG139" s="3">
        <v>0</v>
      </c>
      <c r="BH139" s="3">
        <v>0</v>
      </c>
      <c r="BI139" s="3">
        <v>5692.8700000000008</v>
      </c>
      <c r="BJ139" s="3">
        <v>0</v>
      </c>
      <c r="BK139" s="3">
        <v>6733.75</v>
      </c>
      <c r="BL139" s="3">
        <v>0</v>
      </c>
      <c r="BM139" s="3">
        <v>0</v>
      </c>
      <c r="BN139" s="3">
        <v>1</v>
      </c>
      <c r="BO139" s="3">
        <v>0</v>
      </c>
      <c r="BP139" s="3">
        <v>666.67000000000007</v>
      </c>
      <c r="BQ139" s="3">
        <v>6000</v>
      </c>
      <c r="BR139" s="3">
        <v>0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182140.7</v>
      </c>
      <c r="BY139" s="3">
        <v>997.06</v>
      </c>
      <c r="BZ139" s="3">
        <v>0</v>
      </c>
      <c r="CA139" s="3">
        <v>123644.38</v>
      </c>
      <c r="CB139" s="3">
        <v>0</v>
      </c>
      <c r="CC139" s="3">
        <v>15521.6</v>
      </c>
      <c r="CD139" s="3">
        <v>0</v>
      </c>
    </row>
    <row r="140" spans="1:83" ht="15.05" x14ac:dyDescent="0.3">
      <c r="A140" s="25">
        <v>2351</v>
      </c>
      <c r="B140" s="42" t="str">
        <f>_xlfn.XLOOKUP(A140,'Schools lookup'!A:A,'Schools lookup'!B:B)</f>
        <v>CIP2351</v>
      </c>
      <c r="C140" s="42" t="str">
        <f>_xlfn.XLOOKUP(A140,'Schools lookup'!A:A,'Schools lookup'!C:C)</f>
        <v>Hadfield Infant School</v>
      </c>
      <c r="D140" s="3">
        <v>300157.24</v>
      </c>
      <c r="E140" s="3">
        <v>70445.540000000008</v>
      </c>
      <c r="F140" s="3">
        <v>11633.47</v>
      </c>
      <c r="G140" s="3">
        <v>823852.78</v>
      </c>
      <c r="H140" s="3">
        <v>0</v>
      </c>
      <c r="I140" s="3">
        <v>49970.81</v>
      </c>
      <c r="J140" s="3">
        <v>0</v>
      </c>
      <c r="K140" s="3">
        <v>64295</v>
      </c>
      <c r="L140" s="3">
        <v>86068</v>
      </c>
      <c r="M140" s="3">
        <v>0</v>
      </c>
      <c r="N140" s="3">
        <v>0</v>
      </c>
      <c r="O140" s="3">
        <v>26676.23</v>
      </c>
      <c r="P140" s="3">
        <v>823.42</v>
      </c>
      <c r="Q140" s="3">
        <v>11984.17</v>
      </c>
      <c r="R140" s="3">
        <v>451.90000000000003</v>
      </c>
      <c r="S140" s="3">
        <v>3735.5</v>
      </c>
      <c r="T140" s="3">
        <v>0</v>
      </c>
      <c r="U140" s="3">
        <v>0</v>
      </c>
      <c r="V140" s="3">
        <v>0</v>
      </c>
      <c r="W140" s="3">
        <v>31937.279999999999</v>
      </c>
      <c r="X140" s="3">
        <v>532526.50999999978</v>
      </c>
      <c r="Y140" s="3">
        <v>11673.029999999997</v>
      </c>
      <c r="Z140" s="3">
        <v>187081.16000000006</v>
      </c>
      <c r="AA140" s="3">
        <v>0</v>
      </c>
      <c r="AB140">
        <v>57234.869999999995</v>
      </c>
      <c r="AC140">
        <v>0</v>
      </c>
      <c r="AD140">
        <v>47039.140000000021</v>
      </c>
      <c r="AE140">
        <v>4224.9700000000012</v>
      </c>
      <c r="AF140">
        <v>3303.0699999999997</v>
      </c>
      <c r="AG140">
        <v>10497.07</v>
      </c>
      <c r="AH140">
        <v>2215.88</v>
      </c>
      <c r="AI140">
        <v>9522.49</v>
      </c>
      <c r="AJ140">
        <v>1068.42</v>
      </c>
      <c r="AK140">
        <v>37014.310000000012</v>
      </c>
      <c r="AL140">
        <v>7075.84</v>
      </c>
      <c r="AM140">
        <v>19384.590000000004</v>
      </c>
      <c r="AN140">
        <v>16841.25</v>
      </c>
      <c r="AO140">
        <v>3156.73</v>
      </c>
      <c r="AP140">
        <v>37882.949999999997</v>
      </c>
      <c r="AQ140">
        <v>2474.25</v>
      </c>
      <c r="AR140">
        <v>0</v>
      </c>
      <c r="AS140">
        <v>1747</v>
      </c>
      <c r="AT140" s="20">
        <v>0</v>
      </c>
      <c r="AU140">
        <v>0</v>
      </c>
      <c r="AV140">
        <v>0</v>
      </c>
      <c r="AW140">
        <v>1895.1</v>
      </c>
      <c r="AX140">
        <v>0</v>
      </c>
      <c r="AY140">
        <v>22996.690000000006</v>
      </c>
      <c r="AZ140">
        <v>4455</v>
      </c>
      <c r="BA140">
        <v>98.9</v>
      </c>
      <c r="BB140">
        <v>76063.98</v>
      </c>
      <c r="BC140" s="3">
        <v>6400.1799999999994</v>
      </c>
      <c r="BD140" s="3">
        <v>7685.89</v>
      </c>
      <c r="BE140" s="3">
        <v>17803.989999999998</v>
      </c>
      <c r="BF140" s="3">
        <v>0</v>
      </c>
      <c r="BG140" s="3">
        <v>0</v>
      </c>
      <c r="BH140" s="3">
        <v>0</v>
      </c>
      <c r="BI140" s="3">
        <v>29778.149999999998</v>
      </c>
      <c r="BJ140" s="3">
        <v>0</v>
      </c>
      <c r="BK140" s="3">
        <v>5552.5</v>
      </c>
      <c r="BL140" s="3">
        <v>0</v>
      </c>
      <c r="BM140" s="3">
        <v>0</v>
      </c>
      <c r="BN140" s="3">
        <v>1</v>
      </c>
      <c r="BO140" s="3">
        <v>0</v>
      </c>
      <c r="BP140" s="3">
        <v>2000</v>
      </c>
      <c r="BQ140" s="3">
        <v>0</v>
      </c>
      <c r="BR140" s="3">
        <v>0</v>
      </c>
      <c r="BS140" s="3">
        <v>0</v>
      </c>
      <c r="BT140" s="3">
        <v>0</v>
      </c>
      <c r="BU140" s="3">
        <v>4128.26</v>
      </c>
      <c r="BV140" s="3">
        <v>0</v>
      </c>
      <c r="BW140" s="3">
        <v>0</v>
      </c>
      <c r="BX140" s="3">
        <v>238651.79</v>
      </c>
      <c r="BY140" s="3">
        <v>11057.71</v>
      </c>
      <c r="BZ140" s="3">
        <v>0</v>
      </c>
      <c r="CA140" s="3">
        <v>72604.670000000013</v>
      </c>
      <c r="CB140" s="3">
        <v>0</v>
      </c>
      <c r="CC140" s="3">
        <v>2851.24</v>
      </c>
      <c r="CD140" s="3">
        <v>0</v>
      </c>
    </row>
    <row r="141" spans="1:83" ht="15.05" x14ac:dyDescent="0.3">
      <c r="A141" s="25">
        <v>2358</v>
      </c>
      <c r="B141" s="42" t="str">
        <f>_xlfn.XLOOKUP(A141,'Schools lookup'!A:A,'Schools lookup'!B:B)</f>
        <v>CIP2358</v>
      </c>
      <c r="C141" s="42" t="str">
        <f>_xlfn.XLOOKUP(A141,'Schools lookup'!A:A,'Schools lookup'!C:C)</f>
        <v>Lenthall Infant School</v>
      </c>
      <c r="D141" s="3">
        <v>206665.05</v>
      </c>
      <c r="E141" s="3">
        <v>229.5</v>
      </c>
      <c r="F141" s="3">
        <v>12176.33</v>
      </c>
      <c r="G141" s="3">
        <v>584674.56000000006</v>
      </c>
      <c r="H141" s="3">
        <v>0</v>
      </c>
      <c r="I141" s="3">
        <v>24610.78</v>
      </c>
      <c r="J141" s="3">
        <v>0</v>
      </c>
      <c r="K141" s="3">
        <v>41965</v>
      </c>
      <c r="L141" s="3">
        <v>50725.890000000007</v>
      </c>
      <c r="M141" s="3">
        <v>0</v>
      </c>
      <c r="N141" s="3">
        <v>0</v>
      </c>
      <c r="O141" s="3">
        <v>42968.500000000007</v>
      </c>
      <c r="P141" s="3">
        <v>3797.15</v>
      </c>
      <c r="Q141" s="3">
        <v>196.55</v>
      </c>
      <c r="R141" s="3">
        <v>162.52999999999997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304845.56000000011</v>
      </c>
      <c r="Y141" s="3">
        <v>988.15000000000009</v>
      </c>
      <c r="Z141" s="3">
        <v>135179.36999999997</v>
      </c>
      <c r="AA141" s="3">
        <v>22749.790000000005</v>
      </c>
      <c r="AB141">
        <v>44746.659999999982</v>
      </c>
      <c r="AC141">
        <v>0</v>
      </c>
      <c r="AD141">
        <v>11483.7</v>
      </c>
      <c r="AE141">
        <v>2556.9699999999998</v>
      </c>
      <c r="AF141">
        <v>959.63</v>
      </c>
      <c r="AG141">
        <v>6556.63</v>
      </c>
      <c r="AH141">
        <v>1791.8899999999999</v>
      </c>
      <c r="AI141">
        <v>19855.290000000012</v>
      </c>
      <c r="AJ141">
        <v>3687.0600000000013</v>
      </c>
      <c r="AK141">
        <v>2883.3199999999993</v>
      </c>
      <c r="AL141">
        <v>1887.3800000000003</v>
      </c>
      <c r="AM141">
        <v>17832.140000000003</v>
      </c>
      <c r="AN141">
        <v>8607.75</v>
      </c>
      <c r="AO141">
        <v>1268.44</v>
      </c>
      <c r="AP141">
        <v>22249.239999999998</v>
      </c>
      <c r="AQ141">
        <v>1971</v>
      </c>
      <c r="AR141">
        <v>0</v>
      </c>
      <c r="AS141">
        <v>4037.7999999999997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1857.8600000000001</v>
      </c>
      <c r="AZ141">
        <v>2248.5</v>
      </c>
      <c r="BA141">
        <v>493.81</v>
      </c>
      <c r="BB141">
        <v>37953.000000000007</v>
      </c>
      <c r="BC141" s="3">
        <v>0</v>
      </c>
      <c r="BD141" s="3">
        <v>9012.36</v>
      </c>
      <c r="BE141" s="3">
        <v>18966.869999999995</v>
      </c>
      <c r="BF141" s="3">
        <v>0</v>
      </c>
      <c r="BG141" s="3">
        <v>0</v>
      </c>
      <c r="BH141" s="3">
        <v>0</v>
      </c>
      <c r="BI141" s="3">
        <v>13165.479999999998</v>
      </c>
      <c r="BJ141" s="3">
        <v>0</v>
      </c>
      <c r="BK141" s="3">
        <v>4871.88</v>
      </c>
      <c r="BL141" s="3">
        <v>0</v>
      </c>
      <c r="BM141" s="3">
        <v>0</v>
      </c>
      <c r="BN141" s="3">
        <v>1</v>
      </c>
      <c r="BO141" s="3">
        <v>0</v>
      </c>
      <c r="BP141" s="3">
        <v>0</v>
      </c>
      <c r="BQ141" s="3">
        <v>0</v>
      </c>
      <c r="BR141" s="3">
        <v>0</v>
      </c>
      <c r="BS141" s="3">
        <v>0</v>
      </c>
      <c r="BT141" s="3">
        <v>0</v>
      </c>
      <c r="BU141" s="3">
        <v>3333</v>
      </c>
      <c r="BV141" s="3">
        <v>0</v>
      </c>
      <c r="BW141" s="3">
        <v>0</v>
      </c>
      <c r="BX141" s="3">
        <v>269095.83999999997</v>
      </c>
      <c r="BY141" s="3">
        <v>13715.21</v>
      </c>
      <c r="BZ141" s="3">
        <v>0</v>
      </c>
      <c r="CA141" s="3">
        <v>-12935.979999999998</v>
      </c>
      <c r="CB141" s="3">
        <v>0</v>
      </c>
      <c r="CC141" s="3">
        <v>-30981.86</v>
      </c>
      <c r="CD141" s="3">
        <v>0</v>
      </c>
    </row>
    <row r="142" spans="1:83" ht="15.05" x14ac:dyDescent="0.3">
      <c r="A142" s="25">
        <v>2359</v>
      </c>
      <c r="B142" s="42" t="str">
        <f>_xlfn.XLOOKUP(A142,'Schools lookup'!A:A,'Schools lookup'!B:B)</f>
        <v>CIP2359</v>
      </c>
      <c r="C142" s="42" t="str">
        <f>_xlfn.XLOOKUP(A142,'Schools lookup'!A:A,'Schools lookup'!C:C)</f>
        <v>Hunloke Park Primary School</v>
      </c>
      <c r="D142" s="3">
        <v>-64901.179999999993</v>
      </c>
      <c r="E142" s="3">
        <v>55060.63</v>
      </c>
      <c r="F142" s="3">
        <v>-1433.08</v>
      </c>
      <c r="G142" s="3">
        <v>586431.32999999996</v>
      </c>
      <c r="H142" s="3">
        <v>0</v>
      </c>
      <c r="I142" s="3">
        <v>55908.66</v>
      </c>
      <c r="J142" s="3">
        <v>0</v>
      </c>
      <c r="K142" s="3">
        <v>20063</v>
      </c>
      <c r="L142" s="3">
        <v>50417.209999999992</v>
      </c>
      <c r="M142" s="3">
        <v>700</v>
      </c>
      <c r="N142" s="3">
        <v>0</v>
      </c>
      <c r="O142" s="3">
        <v>30848.409999999996</v>
      </c>
      <c r="P142" s="3">
        <v>10933.429999999998</v>
      </c>
      <c r="Q142" s="3">
        <v>32443.1</v>
      </c>
      <c r="R142" s="3">
        <v>867.98</v>
      </c>
      <c r="S142" s="3">
        <v>705</v>
      </c>
      <c r="T142" s="3">
        <v>0</v>
      </c>
      <c r="U142" s="3">
        <v>0</v>
      </c>
      <c r="V142" s="3">
        <v>0</v>
      </c>
      <c r="W142" s="3">
        <v>8385.98</v>
      </c>
      <c r="X142" s="3">
        <v>349088.9599999999</v>
      </c>
      <c r="Y142" s="3">
        <v>733.57</v>
      </c>
      <c r="Z142" s="3">
        <v>159453.75999999998</v>
      </c>
      <c r="AA142" s="3">
        <v>0</v>
      </c>
      <c r="AB142">
        <v>33732.259999999995</v>
      </c>
      <c r="AC142">
        <v>0</v>
      </c>
      <c r="AD142">
        <v>25810.78</v>
      </c>
      <c r="AE142">
        <v>2728.6000000000004</v>
      </c>
      <c r="AF142">
        <v>320</v>
      </c>
      <c r="AG142">
        <v>7265.7199999999993</v>
      </c>
      <c r="AH142">
        <v>1584.2799999999997</v>
      </c>
      <c r="AI142">
        <v>2442.0000000000009</v>
      </c>
      <c r="AJ142">
        <v>0</v>
      </c>
      <c r="AK142">
        <v>0</v>
      </c>
      <c r="AL142">
        <v>3026.25</v>
      </c>
      <c r="AM142">
        <v>21832.44</v>
      </c>
      <c r="AN142">
        <v>11315.919999999998</v>
      </c>
      <c r="AO142">
        <v>2224.6899999999996</v>
      </c>
      <c r="AP142">
        <v>-7366.61</v>
      </c>
      <c r="AQ142">
        <v>0</v>
      </c>
      <c r="AR142">
        <v>0</v>
      </c>
      <c r="AS142">
        <v>-1713.02</v>
      </c>
      <c r="AT142" s="20">
        <v>0</v>
      </c>
      <c r="AU142">
        <v>0</v>
      </c>
      <c r="AV142">
        <v>1256.6100000000001</v>
      </c>
      <c r="AW142">
        <v>3750.68</v>
      </c>
      <c r="AX142">
        <v>0</v>
      </c>
      <c r="AY142">
        <v>3025.4399999999964</v>
      </c>
      <c r="AZ142">
        <v>8700</v>
      </c>
      <c r="BA142">
        <v>3848</v>
      </c>
      <c r="BB142">
        <v>32271.11</v>
      </c>
      <c r="BC142" s="3">
        <v>17900.670000000002</v>
      </c>
      <c r="BD142" s="3">
        <v>5932.42</v>
      </c>
      <c r="BE142" s="3">
        <v>5214.3899999999994</v>
      </c>
      <c r="BF142" s="3">
        <v>0</v>
      </c>
      <c r="BG142" s="3">
        <v>0</v>
      </c>
      <c r="BH142" s="3">
        <v>0</v>
      </c>
      <c r="BI142" s="3">
        <v>4914.8100000000004</v>
      </c>
      <c r="BJ142" s="3">
        <v>0</v>
      </c>
      <c r="BK142" s="3">
        <v>7262.5</v>
      </c>
      <c r="BL142" s="3">
        <v>0</v>
      </c>
      <c r="BM142" s="3">
        <v>0</v>
      </c>
      <c r="BN142" s="3">
        <v>1</v>
      </c>
      <c r="BO142" s="3">
        <v>0</v>
      </c>
      <c r="BP142" s="3">
        <v>1932.53</v>
      </c>
      <c r="BQ142" s="3">
        <v>0</v>
      </c>
      <c r="BR142" s="3">
        <v>0</v>
      </c>
      <c r="BS142" s="3">
        <v>0</v>
      </c>
      <c r="BT142" s="3">
        <v>0</v>
      </c>
      <c r="BU142" s="3">
        <v>0</v>
      </c>
      <c r="BV142" s="3">
        <v>0</v>
      </c>
      <c r="BW142" s="3">
        <v>0</v>
      </c>
      <c r="BX142" s="3">
        <v>30038.020000000004</v>
      </c>
      <c r="BY142" s="3">
        <v>3896.89</v>
      </c>
      <c r="BZ142" s="3">
        <v>0</v>
      </c>
      <c r="CA142" s="3">
        <v>58531.8</v>
      </c>
      <c r="CB142" s="3">
        <v>0</v>
      </c>
      <c r="CC142" s="3">
        <v>0</v>
      </c>
      <c r="CD142" s="3">
        <v>0</v>
      </c>
    </row>
    <row r="143" spans="1:83" ht="15.05" x14ac:dyDescent="0.3">
      <c r="A143" s="25">
        <v>2361</v>
      </c>
      <c r="B143" s="42" t="str">
        <f>_xlfn.XLOOKUP(A143,'Schools lookup'!A:A,'Schools lookup'!B:B)</f>
        <v>CIP2361</v>
      </c>
      <c r="C143" s="42" t="str">
        <f>_xlfn.XLOOKUP(A143,'Schools lookup'!A:A,'Schools lookup'!C:C)</f>
        <v>Dronfield Stonelow Junior School</v>
      </c>
      <c r="D143" s="3">
        <v>1894.96</v>
      </c>
      <c r="E143" s="3">
        <v>0</v>
      </c>
      <c r="F143" s="3">
        <v>5662.02</v>
      </c>
      <c r="G143" s="3">
        <v>878522.67</v>
      </c>
      <c r="H143" s="3">
        <v>0</v>
      </c>
      <c r="I143" s="3">
        <v>104990.22</v>
      </c>
      <c r="J143" s="3">
        <v>0</v>
      </c>
      <c r="K143" s="3">
        <v>79130</v>
      </c>
      <c r="L143" s="3">
        <v>44798</v>
      </c>
      <c r="M143" s="3">
        <v>0</v>
      </c>
      <c r="N143" s="3">
        <v>0</v>
      </c>
      <c r="O143" s="3">
        <v>14764.08</v>
      </c>
      <c r="P143" s="3">
        <v>23750.219999999998</v>
      </c>
      <c r="Q143" s="3">
        <v>21967.279999999999</v>
      </c>
      <c r="R143" s="3">
        <v>0</v>
      </c>
      <c r="S143" s="3">
        <v>9899.5</v>
      </c>
      <c r="T143" s="3">
        <v>0</v>
      </c>
      <c r="U143" s="3">
        <v>0</v>
      </c>
      <c r="V143" s="3">
        <v>0</v>
      </c>
      <c r="W143" s="3">
        <v>0</v>
      </c>
      <c r="X143" s="3">
        <v>530380.64999999979</v>
      </c>
      <c r="Y143" s="3">
        <v>29489.819999999992</v>
      </c>
      <c r="Z143" s="3">
        <v>212205.39999999988</v>
      </c>
      <c r="AA143" s="3">
        <v>24222.709999999988</v>
      </c>
      <c r="AB143">
        <v>46277.690000000017</v>
      </c>
      <c r="AC143">
        <v>0</v>
      </c>
      <c r="AD143">
        <v>32316.55</v>
      </c>
      <c r="AE143">
        <v>3892.4599999999996</v>
      </c>
      <c r="AF143">
        <v>5822.5</v>
      </c>
      <c r="AG143">
        <v>11242.67</v>
      </c>
      <c r="AH143">
        <v>1171.52</v>
      </c>
      <c r="AI143">
        <v>7759.630000000001</v>
      </c>
      <c r="AJ143">
        <v>3145</v>
      </c>
      <c r="AK143">
        <v>14964.000000000004</v>
      </c>
      <c r="AL143">
        <v>5646.09</v>
      </c>
      <c r="AM143">
        <v>25756.660000000007</v>
      </c>
      <c r="AN143">
        <v>17589.75</v>
      </c>
      <c r="AO143">
        <v>2184.8599999999992</v>
      </c>
      <c r="AP143">
        <v>43669.01</v>
      </c>
      <c r="AQ143">
        <v>1938</v>
      </c>
      <c r="AR143">
        <v>0</v>
      </c>
      <c r="AS143">
        <v>3744.05</v>
      </c>
      <c r="AT143">
        <v>0</v>
      </c>
      <c r="AU143">
        <v>798.05</v>
      </c>
      <c r="AV143">
        <v>0</v>
      </c>
      <c r="AW143">
        <v>6940.67</v>
      </c>
      <c r="AX143">
        <v>0</v>
      </c>
      <c r="AY143">
        <v>9148.470000000003</v>
      </c>
      <c r="AZ143">
        <v>4851</v>
      </c>
      <c r="BA143">
        <v>10200.66</v>
      </c>
      <c r="BB143">
        <v>55556.020000000026</v>
      </c>
      <c r="BC143" s="3">
        <v>9700.33</v>
      </c>
      <c r="BD143" s="3">
        <v>47074.589999999989</v>
      </c>
      <c r="BE143" s="3">
        <v>17736.03</v>
      </c>
      <c r="BF143" s="3">
        <v>0</v>
      </c>
      <c r="BG143" s="3">
        <v>0</v>
      </c>
      <c r="BH143" s="3">
        <v>0</v>
      </c>
      <c r="BI143" s="3">
        <v>0</v>
      </c>
      <c r="BJ143" s="3">
        <v>0</v>
      </c>
      <c r="BK143" s="3">
        <v>5530</v>
      </c>
      <c r="BL143" s="3">
        <v>0</v>
      </c>
      <c r="BM143" s="3">
        <v>0</v>
      </c>
      <c r="BN143" s="3">
        <v>1</v>
      </c>
      <c r="BO143" s="3">
        <v>0</v>
      </c>
      <c r="BP143" s="3">
        <v>2386.1799999999998</v>
      </c>
      <c r="BQ143" s="3">
        <v>0</v>
      </c>
      <c r="BR143" s="3">
        <v>0</v>
      </c>
      <c r="BS143" s="3">
        <v>0</v>
      </c>
      <c r="BT143" s="3">
        <v>0</v>
      </c>
      <c r="BU143" s="3">
        <v>4330.8999999999996</v>
      </c>
      <c r="BV143" s="3">
        <v>0</v>
      </c>
      <c r="BW143" s="3">
        <v>0</v>
      </c>
      <c r="BX143" s="3">
        <v>-5707.91</v>
      </c>
      <c r="BY143" s="3">
        <v>4474.9399999999996</v>
      </c>
      <c r="BZ143" s="3">
        <v>0</v>
      </c>
      <c r="CA143" s="3">
        <v>0</v>
      </c>
      <c r="CB143" s="3">
        <v>0</v>
      </c>
      <c r="CC143" s="3">
        <v>-37416.28</v>
      </c>
      <c r="CD143" s="3">
        <v>0</v>
      </c>
    </row>
    <row r="144" spans="1:83" ht="15.05" x14ac:dyDescent="0.3">
      <c r="A144" s="25">
        <v>2362</v>
      </c>
      <c r="B144" s="42" t="str">
        <f>_xlfn.XLOOKUP(A144,'Schools lookup'!A:A,'Schools lookup'!B:B)</f>
        <v>CIP2362</v>
      </c>
      <c r="C144" s="42" t="str">
        <f>_xlfn.XLOOKUP(A144,'Schools lookup'!A:A,'Schools lookup'!C:C)</f>
        <v>Fairfield Infant and Nursery School</v>
      </c>
      <c r="D144" s="3">
        <v>-211413.91999999998</v>
      </c>
      <c r="E144" s="3">
        <v>186153.27</v>
      </c>
      <c r="F144" s="3">
        <v>20860.25</v>
      </c>
      <c r="G144" s="3">
        <v>1074289.8400000001</v>
      </c>
      <c r="H144" s="3">
        <v>0</v>
      </c>
      <c r="I144" s="3">
        <v>104217.61</v>
      </c>
      <c r="J144" s="3">
        <v>0</v>
      </c>
      <c r="K144" s="3">
        <v>119220</v>
      </c>
      <c r="L144" s="3">
        <v>63693.3</v>
      </c>
      <c r="M144" s="3">
        <v>0</v>
      </c>
      <c r="N144" s="3">
        <v>1300</v>
      </c>
      <c r="O144" s="3">
        <v>9317.25</v>
      </c>
      <c r="P144" s="3">
        <v>5936.6699999999992</v>
      </c>
      <c r="Q144" s="3">
        <v>12373.380000000001</v>
      </c>
      <c r="R144" s="3">
        <v>68.75</v>
      </c>
      <c r="S144" s="3">
        <v>1744.5</v>
      </c>
      <c r="T144" s="3">
        <v>0</v>
      </c>
      <c r="U144" s="3">
        <v>0</v>
      </c>
      <c r="V144" s="3">
        <v>0</v>
      </c>
      <c r="W144" s="3">
        <v>11431.1</v>
      </c>
      <c r="X144" s="3">
        <v>656311.8600000001</v>
      </c>
      <c r="Y144" s="3">
        <v>25253.690000000006</v>
      </c>
      <c r="Z144" s="3">
        <v>373834.4800000001</v>
      </c>
      <c r="AA144" s="3">
        <v>1306.4199999999998</v>
      </c>
      <c r="AB144">
        <v>66992.649999999994</v>
      </c>
      <c r="AC144">
        <v>0</v>
      </c>
      <c r="AD144">
        <v>59065.340000000011</v>
      </c>
      <c r="AE144">
        <v>5047.0800000000017</v>
      </c>
      <c r="AF144">
        <v>2268</v>
      </c>
      <c r="AG144">
        <v>12405.06</v>
      </c>
      <c r="AH144">
        <v>3351.42</v>
      </c>
      <c r="AI144">
        <v>18442.22</v>
      </c>
      <c r="AJ144">
        <v>2291.9600000000009</v>
      </c>
      <c r="AK144">
        <v>59453.920000000006</v>
      </c>
      <c r="AL144">
        <v>4867.47</v>
      </c>
      <c r="AM144">
        <v>16184.769999999999</v>
      </c>
      <c r="AN144">
        <v>20209.5</v>
      </c>
      <c r="AO144">
        <v>4638.6499999999996</v>
      </c>
      <c r="AP144">
        <v>19362.089999999986</v>
      </c>
      <c r="AQ144">
        <v>1398.06</v>
      </c>
      <c r="AR144">
        <v>0</v>
      </c>
      <c r="AS144">
        <v>6064.7999999999993</v>
      </c>
      <c r="AT144" s="20">
        <v>0</v>
      </c>
      <c r="AU144">
        <v>110</v>
      </c>
      <c r="AV144">
        <v>0</v>
      </c>
      <c r="AW144">
        <v>3470.42</v>
      </c>
      <c r="AX144">
        <v>0</v>
      </c>
      <c r="AY144">
        <v>7863.8500000000049</v>
      </c>
      <c r="AZ144">
        <v>4267.5</v>
      </c>
      <c r="BA144">
        <v>-284.38</v>
      </c>
      <c r="BB144">
        <v>69754.69</v>
      </c>
      <c r="BC144" s="3">
        <v>869.75</v>
      </c>
      <c r="BD144" s="3">
        <v>5375</v>
      </c>
      <c r="BE144" s="3">
        <v>15713.189999999999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5911.6</v>
      </c>
      <c r="BL144" s="3">
        <v>0</v>
      </c>
      <c r="BM144" s="3">
        <v>0</v>
      </c>
      <c r="BN144" s="3">
        <v>1</v>
      </c>
      <c r="BO144" s="3">
        <v>0</v>
      </c>
      <c r="BP144" s="3">
        <v>585</v>
      </c>
      <c r="BQ144" s="3">
        <v>0</v>
      </c>
      <c r="BR144" s="3">
        <v>0</v>
      </c>
      <c r="BS144" s="3">
        <v>0</v>
      </c>
      <c r="BT144" s="3">
        <v>0</v>
      </c>
      <c r="BU144" s="3">
        <v>1733.35</v>
      </c>
      <c r="BV144" s="3">
        <v>0</v>
      </c>
      <c r="BW144" s="3">
        <v>0</v>
      </c>
      <c r="BX144" s="3">
        <v>-285142.08</v>
      </c>
      <c r="BY144" s="3">
        <v>24453.5</v>
      </c>
      <c r="BZ144" s="3">
        <v>0</v>
      </c>
      <c r="CA144" s="3">
        <v>197584.37</v>
      </c>
      <c r="CB144" s="3">
        <v>0</v>
      </c>
      <c r="CC144" s="3">
        <v>10359.5</v>
      </c>
      <c r="CD144" s="3">
        <v>0</v>
      </c>
    </row>
    <row r="145" spans="1:82" ht="15.05" x14ac:dyDescent="0.3">
      <c r="A145" s="25">
        <v>2368</v>
      </c>
      <c r="B145" s="42" t="str">
        <f>_xlfn.XLOOKUP(A145,'Schools lookup'!A:A,'Schools lookup'!B:B)</f>
        <v>CIP2368</v>
      </c>
      <c r="C145" s="42" t="str">
        <f>_xlfn.XLOOKUP(A145,'Schools lookup'!A:A,'Schools lookup'!C:C)</f>
        <v>Willington Primary School</v>
      </c>
      <c r="D145" s="3">
        <v>-34294.79</v>
      </c>
      <c r="E145" s="3">
        <v>-1130.0600000000004</v>
      </c>
      <c r="F145" s="3">
        <v>-2388.84</v>
      </c>
      <c r="G145" s="3">
        <v>1059741.3599999999</v>
      </c>
      <c r="H145" s="3">
        <v>0</v>
      </c>
      <c r="I145" s="3">
        <v>118296.06</v>
      </c>
      <c r="J145" s="3">
        <v>0</v>
      </c>
      <c r="K145" s="3">
        <v>75195.73</v>
      </c>
      <c r="L145" s="3">
        <v>84664</v>
      </c>
      <c r="M145" s="3">
        <v>0</v>
      </c>
      <c r="N145" s="3">
        <v>0</v>
      </c>
      <c r="O145" s="3">
        <v>34285.990000000005</v>
      </c>
      <c r="P145" s="3">
        <v>20449.059999999998</v>
      </c>
      <c r="Q145" s="3">
        <v>2245.41</v>
      </c>
      <c r="R145" s="3">
        <v>1633.16</v>
      </c>
      <c r="S145" s="3">
        <v>15090.900000000001</v>
      </c>
      <c r="T145" s="3">
        <v>0</v>
      </c>
      <c r="U145" s="3">
        <v>0</v>
      </c>
      <c r="V145" s="3">
        <v>0</v>
      </c>
      <c r="W145" s="3">
        <v>7302</v>
      </c>
      <c r="X145" s="3">
        <v>670041.39999999979</v>
      </c>
      <c r="Y145" s="3">
        <v>933.63000000000011</v>
      </c>
      <c r="Z145" s="3">
        <v>240695.75999999995</v>
      </c>
      <c r="AA145" s="3">
        <v>0</v>
      </c>
      <c r="AB145">
        <v>61800.83</v>
      </c>
      <c r="AC145">
        <v>0</v>
      </c>
      <c r="AD145">
        <v>17854.880000000005</v>
      </c>
      <c r="AE145">
        <v>5135.880000000001</v>
      </c>
      <c r="AF145">
        <v>5768.7</v>
      </c>
      <c r="AG145">
        <v>13929.5</v>
      </c>
      <c r="AH145">
        <v>3089.81</v>
      </c>
      <c r="AI145">
        <v>7165.04</v>
      </c>
      <c r="AJ145">
        <v>4100</v>
      </c>
      <c r="AK145">
        <v>49389.01</v>
      </c>
      <c r="AL145">
        <v>3360.7700000000004</v>
      </c>
      <c r="AM145">
        <v>23225.54</v>
      </c>
      <c r="AN145">
        <v>15968</v>
      </c>
      <c r="AO145">
        <v>4774.03</v>
      </c>
      <c r="AP145">
        <v>45918.839999999953</v>
      </c>
      <c r="AQ145">
        <v>2327.9499999999998</v>
      </c>
      <c r="AR145">
        <v>0</v>
      </c>
      <c r="AS145">
        <v>0</v>
      </c>
      <c r="AT145">
        <v>0</v>
      </c>
      <c r="AU145">
        <v>18649.14</v>
      </c>
      <c r="AV145">
        <v>0</v>
      </c>
      <c r="AW145">
        <v>5154</v>
      </c>
      <c r="AX145">
        <v>0</v>
      </c>
      <c r="AY145">
        <v>14979.53999999999</v>
      </c>
      <c r="AZ145">
        <v>6699</v>
      </c>
      <c r="BA145">
        <v>11710.54</v>
      </c>
      <c r="BB145">
        <v>79161.350000000006</v>
      </c>
      <c r="BC145" s="3">
        <v>40244.700000000012</v>
      </c>
      <c r="BD145" s="3">
        <v>18790.41</v>
      </c>
      <c r="BE145" s="3">
        <v>23440.509999999991</v>
      </c>
      <c r="BF145" s="3">
        <v>0</v>
      </c>
      <c r="BG145" s="3">
        <v>0</v>
      </c>
      <c r="BH145" s="3">
        <v>0</v>
      </c>
      <c r="BI145" s="3">
        <v>0</v>
      </c>
      <c r="BJ145" s="3">
        <v>0</v>
      </c>
      <c r="BK145" s="3">
        <v>6351.25</v>
      </c>
      <c r="BL145" s="3">
        <v>0</v>
      </c>
      <c r="BM145" s="3">
        <v>0</v>
      </c>
      <c r="BN145" s="3">
        <v>1</v>
      </c>
      <c r="BO145" s="3">
        <v>0</v>
      </c>
      <c r="BP145" s="3">
        <v>9055.4</v>
      </c>
      <c r="BQ145" s="3">
        <v>0</v>
      </c>
      <c r="BR145" s="3">
        <v>0</v>
      </c>
      <c r="BS145" s="3">
        <v>0</v>
      </c>
      <c r="BT145" s="3">
        <v>0</v>
      </c>
      <c r="BU145" s="3">
        <v>0</v>
      </c>
      <c r="BV145" s="3">
        <v>0</v>
      </c>
      <c r="BW145" s="3">
        <v>0</v>
      </c>
      <c r="BX145" s="3">
        <v>-17001.88</v>
      </c>
      <c r="BY145" s="3">
        <v>0</v>
      </c>
      <c r="BZ145" s="3">
        <v>-5092.99</v>
      </c>
      <c r="CA145" s="3">
        <v>6171.94</v>
      </c>
      <c r="CB145" s="3">
        <v>0</v>
      </c>
      <c r="CC145" s="3">
        <v>-16013.13</v>
      </c>
      <c r="CD145" s="3">
        <v>0</v>
      </c>
    </row>
    <row r="146" spans="1:82" ht="15.05" x14ac:dyDescent="0.3">
      <c r="A146" s="25">
        <v>2372</v>
      </c>
      <c r="B146" s="42" t="str">
        <f>_xlfn.XLOOKUP(A146,'Schools lookup'!A:A,'Schools lookup'!B:B)</f>
        <v>CIP2372</v>
      </c>
      <c r="C146" s="42" t="str">
        <f>_xlfn.XLOOKUP(A146,'Schools lookup'!A:A,'Schools lookup'!C:C)</f>
        <v>Norbriggs Primary School</v>
      </c>
      <c r="D146" s="3">
        <v>98190.85</v>
      </c>
      <c r="E146" s="3">
        <v>-35198.550000000003</v>
      </c>
      <c r="F146" s="3">
        <v>1077.93</v>
      </c>
      <c r="G146" s="3">
        <v>1189560.3599999999</v>
      </c>
      <c r="H146" s="3">
        <v>0</v>
      </c>
      <c r="I146" s="3">
        <v>80472.62</v>
      </c>
      <c r="J146" s="3">
        <v>0</v>
      </c>
      <c r="K146" s="3">
        <v>141530</v>
      </c>
      <c r="L146" s="3">
        <v>65110.020000000004</v>
      </c>
      <c r="M146" s="3">
        <v>0</v>
      </c>
      <c r="N146" s="3">
        <v>400</v>
      </c>
      <c r="O146" s="3">
        <v>16404.009999999998</v>
      </c>
      <c r="P146" s="3">
        <v>16733.79</v>
      </c>
      <c r="Q146" s="3">
        <v>405.88</v>
      </c>
      <c r="R146" s="3">
        <v>0</v>
      </c>
      <c r="S146" s="3">
        <v>8321</v>
      </c>
      <c r="T146" s="3">
        <v>0</v>
      </c>
      <c r="U146" s="3">
        <v>0</v>
      </c>
      <c r="V146" s="3">
        <v>0</v>
      </c>
      <c r="W146" s="3">
        <v>1639.5</v>
      </c>
      <c r="X146" s="3">
        <v>668429.94000000006</v>
      </c>
      <c r="Y146" s="3">
        <v>5005.3900000000012</v>
      </c>
      <c r="Z146" s="3">
        <v>377368.78999999992</v>
      </c>
      <c r="AA146" s="3">
        <v>61511.119999999981</v>
      </c>
      <c r="AB146">
        <v>35364.11</v>
      </c>
      <c r="AC146">
        <v>0</v>
      </c>
      <c r="AD146">
        <v>19453.21</v>
      </c>
      <c r="AE146">
        <v>5825.5699999999979</v>
      </c>
      <c r="AF146">
        <v>2391.4</v>
      </c>
      <c r="AG146">
        <v>14733.68</v>
      </c>
      <c r="AH146">
        <v>1330.91</v>
      </c>
      <c r="AI146">
        <v>44077.19999999999</v>
      </c>
      <c r="AJ146">
        <v>2090</v>
      </c>
      <c r="AK146">
        <v>4175.6499999999996</v>
      </c>
      <c r="AL146">
        <v>5095.6500000000005</v>
      </c>
      <c r="AM146">
        <v>28523.669999999995</v>
      </c>
      <c r="AN146">
        <v>17714.5</v>
      </c>
      <c r="AO146">
        <v>7585.0199999999986</v>
      </c>
      <c r="AP146">
        <v>32625.169999999984</v>
      </c>
      <c r="AQ146">
        <v>7356.99</v>
      </c>
      <c r="AR146">
        <v>50</v>
      </c>
      <c r="AS146">
        <v>9407.380000000001</v>
      </c>
      <c r="AT146" s="20">
        <v>0</v>
      </c>
      <c r="AU146">
        <v>8923.67</v>
      </c>
      <c r="AV146">
        <v>3850</v>
      </c>
      <c r="AW146">
        <v>3933.6</v>
      </c>
      <c r="AX146">
        <v>0</v>
      </c>
      <c r="AY146">
        <v>5256.89</v>
      </c>
      <c r="AZ146">
        <v>5713.5</v>
      </c>
      <c r="BA146">
        <v>2057.58</v>
      </c>
      <c r="BB146">
        <v>65243.160000000011</v>
      </c>
      <c r="BC146" s="3">
        <v>3020.49</v>
      </c>
      <c r="BD146" s="3">
        <v>12951.42</v>
      </c>
      <c r="BE146" s="3">
        <v>25202.37</v>
      </c>
      <c r="BF146" s="3">
        <v>0</v>
      </c>
      <c r="BG146" s="3">
        <v>0</v>
      </c>
      <c r="BH146" s="3">
        <v>0</v>
      </c>
      <c r="BI146" s="3">
        <v>3122.1600000000008</v>
      </c>
      <c r="BJ146" s="3">
        <v>1920.9099999999996</v>
      </c>
      <c r="BK146" s="3">
        <v>5964.25</v>
      </c>
      <c r="BL146" s="3">
        <v>0</v>
      </c>
      <c r="BM146" s="3">
        <v>0</v>
      </c>
      <c r="BN146" s="3">
        <v>1</v>
      </c>
      <c r="BO146" s="3">
        <v>0</v>
      </c>
      <c r="BP146" s="3">
        <v>0</v>
      </c>
      <c r="BQ146" s="3">
        <v>0</v>
      </c>
      <c r="BR146" s="3">
        <v>0</v>
      </c>
      <c r="BS146" s="3">
        <v>0</v>
      </c>
      <c r="BT146" s="3">
        <v>0</v>
      </c>
      <c r="BU146" s="3">
        <v>5040</v>
      </c>
      <c r="BV146" s="3">
        <v>0</v>
      </c>
      <c r="BW146" s="3">
        <v>0</v>
      </c>
      <c r="BX146" s="3">
        <v>130860.5</v>
      </c>
      <c r="BY146" s="3">
        <v>2002.18</v>
      </c>
      <c r="BZ146" s="3">
        <v>0</v>
      </c>
      <c r="CA146" s="3">
        <v>-38602.120000000003</v>
      </c>
      <c r="CB146" s="3">
        <v>0</v>
      </c>
      <c r="CC146" s="3">
        <v>92223.54</v>
      </c>
      <c r="CD146" s="3">
        <v>0</v>
      </c>
    </row>
    <row r="147" spans="1:82" ht="15.05" x14ac:dyDescent="0.3">
      <c r="A147" s="25">
        <v>2373</v>
      </c>
      <c r="B147" s="42" t="str">
        <f>_xlfn.XLOOKUP(A147,'Schools lookup'!A:A,'Schools lookup'!B:B)</f>
        <v>CIP2373</v>
      </c>
      <c r="C147" s="42" t="str">
        <f>_xlfn.XLOOKUP(A147,'Schools lookup'!A:A,'Schools lookup'!C:C)</f>
        <v>Simmondley Primary School</v>
      </c>
      <c r="D147" s="3">
        <v>106836.65999999999</v>
      </c>
      <c r="E147" s="3">
        <v>72604.11</v>
      </c>
      <c r="F147" s="3">
        <v>17790.099999999999</v>
      </c>
      <c r="G147" s="3">
        <v>1495302.5</v>
      </c>
      <c r="H147" s="3">
        <v>0</v>
      </c>
      <c r="I147" s="3">
        <v>71667.709999999992</v>
      </c>
      <c r="J147" s="3">
        <v>0</v>
      </c>
      <c r="K147" s="3">
        <v>37010</v>
      </c>
      <c r="L147" s="3">
        <v>98074.6</v>
      </c>
      <c r="M147" s="3">
        <v>0</v>
      </c>
      <c r="N147" s="3">
        <v>6730</v>
      </c>
      <c r="O147" s="3">
        <v>27200.780000000013</v>
      </c>
      <c r="P147" s="3">
        <v>34567.94</v>
      </c>
      <c r="Q147" s="3">
        <v>2487.5100000000002</v>
      </c>
      <c r="R147" s="3">
        <v>5465.34</v>
      </c>
      <c r="S147" s="3">
        <v>17313.629999999997</v>
      </c>
      <c r="T147" s="3">
        <v>0</v>
      </c>
      <c r="U147" s="3">
        <v>0</v>
      </c>
      <c r="V147" s="3">
        <v>0</v>
      </c>
      <c r="W147" s="3">
        <v>86867.35</v>
      </c>
      <c r="X147" s="3">
        <v>882660.20999999985</v>
      </c>
      <c r="Y147" s="3">
        <v>39420.890000000007</v>
      </c>
      <c r="Z147" s="3">
        <v>359813.92999999982</v>
      </c>
      <c r="AA147" s="3">
        <v>67843.609999999986</v>
      </c>
      <c r="AB147">
        <v>87539.329999999973</v>
      </c>
      <c r="AC147">
        <v>1454.63</v>
      </c>
      <c r="AD147">
        <v>46103.830000000016</v>
      </c>
      <c r="AE147">
        <v>7222.7</v>
      </c>
      <c r="AF147">
        <v>10125.959999999999</v>
      </c>
      <c r="AG147">
        <v>16683.150000000001</v>
      </c>
      <c r="AH147">
        <v>4363</v>
      </c>
      <c r="AI147">
        <v>19390.789999999997</v>
      </c>
      <c r="AJ147">
        <v>3810.86</v>
      </c>
      <c r="AK147">
        <v>4060.78</v>
      </c>
      <c r="AL147">
        <v>9787.3300000000017</v>
      </c>
      <c r="AM147">
        <v>27471.22</v>
      </c>
      <c r="AN147">
        <v>30802.5</v>
      </c>
      <c r="AO147">
        <v>5930.88</v>
      </c>
      <c r="AP147">
        <v>53215.990000000034</v>
      </c>
      <c r="AQ147">
        <v>3928.15</v>
      </c>
      <c r="AR147">
        <v>0</v>
      </c>
      <c r="AS147">
        <v>8570.99</v>
      </c>
      <c r="AT147">
        <v>0</v>
      </c>
      <c r="AU147">
        <v>113.43</v>
      </c>
      <c r="AV147">
        <v>688.53</v>
      </c>
      <c r="AW147">
        <v>2128.16</v>
      </c>
      <c r="AX147">
        <v>0</v>
      </c>
      <c r="AY147">
        <v>15634.620000000014</v>
      </c>
      <c r="AZ147">
        <v>9735</v>
      </c>
      <c r="BA147">
        <v>10770.779999999999</v>
      </c>
      <c r="BB147">
        <v>95731.469999999987</v>
      </c>
      <c r="BC147" s="3">
        <v>2171.8000000000002</v>
      </c>
      <c r="BD147" s="3">
        <v>20672.78</v>
      </c>
      <c r="BE147" s="3">
        <v>29755.52</v>
      </c>
      <c r="BF147" s="3">
        <v>0</v>
      </c>
      <c r="BG147" s="3">
        <v>0</v>
      </c>
      <c r="BH147" s="3">
        <v>0</v>
      </c>
      <c r="BI147" s="3">
        <v>36858.180000000008</v>
      </c>
      <c r="BJ147" s="3">
        <v>6815.93</v>
      </c>
      <c r="BK147" s="3">
        <v>7465</v>
      </c>
      <c r="BL147" s="3">
        <v>0</v>
      </c>
      <c r="BM147" s="3">
        <v>0</v>
      </c>
      <c r="BN147" s="3">
        <v>1</v>
      </c>
      <c r="BO147" s="3">
        <v>0</v>
      </c>
      <c r="BP147" s="3">
        <v>14248</v>
      </c>
      <c r="BQ147" s="3">
        <v>1423.59</v>
      </c>
      <c r="BR147" s="3">
        <v>1010</v>
      </c>
      <c r="BS147" s="3">
        <v>0</v>
      </c>
      <c r="BT147" s="3">
        <v>0</v>
      </c>
      <c r="BU147" s="3">
        <v>1104.3600000000001</v>
      </c>
      <c r="BV147" s="3">
        <v>0</v>
      </c>
      <c r="BW147" s="3">
        <v>0</v>
      </c>
      <c r="BX147" s="3">
        <v>25053.850000000006</v>
      </c>
      <c r="BY147" s="3">
        <v>7469.15</v>
      </c>
      <c r="BZ147" s="3">
        <v>0</v>
      </c>
      <c r="CA147" s="3">
        <v>115797.35</v>
      </c>
      <c r="CB147" s="3">
        <v>0</v>
      </c>
      <c r="CC147" s="3">
        <v>70445.540000000008</v>
      </c>
      <c r="CD147" s="3">
        <v>0</v>
      </c>
    </row>
    <row r="148" spans="1:82" ht="15.05" x14ac:dyDescent="0.3">
      <c r="A148" s="25">
        <v>2375</v>
      </c>
      <c r="B148" s="42" t="str">
        <f>_xlfn.XLOOKUP(A148,'Schools lookup'!A:A,'Schools lookup'!B:B)</f>
        <v>CIP2375</v>
      </c>
      <c r="C148" s="42" t="str">
        <f>_xlfn.XLOOKUP(A148,'Schools lookup'!A:A,'Schools lookup'!C:C)</f>
        <v>Larklands Infant School</v>
      </c>
      <c r="D148" s="3">
        <v>175476.75</v>
      </c>
      <c r="E148" s="3">
        <v>720</v>
      </c>
      <c r="F148" s="3">
        <v>43218.5</v>
      </c>
      <c r="G148" s="3">
        <v>964697.72</v>
      </c>
      <c r="H148" s="3">
        <v>0</v>
      </c>
      <c r="I148" s="3">
        <v>108828</v>
      </c>
      <c r="J148" s="3">
        <v>0</v>
      </c>
      <c r="K148" s="3">
        <v>69825</v>
      </c>
      <c r="L148" s="3">
        <v>70126.73</v>
      </c>
      <c r="M148" s="3">
        <v>0</v>
      </c>
      <c r="N148" s="3">
        <v>0</v>
      </c>
      <c r="O148" s="3">
        <v>13901.759999999998</v>
      </c>
      <c r="P148" s="3">
        <v>3219.2000000000007</v>
      </c>
      <c r="Q148" s="3">
        <v>12708.89</v>
      </c>
      <c r="R148" s="3">
        <v>487.8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566348.91999999969</v>
      </c>
      <c r="Y148" s="3">
        <v>19051.169999999998</v>
      </c>
      <c r="Z148" s="3">
        <v>311925.03999999998</v>
      </c>
      <c r="AA148" s="3">
        <v>0</v>
      </c>
      <c r="AB148">
        <v>63912.890000000014</v>
      </c>
      <c r="AC148">
        <v>0</v>
      </c>
      <c r="AD148">
        <v>31435.12000000001</v>
      </c>
      <c r="AE148">
        <v>4723.8</v>
      </c>
      <c r="AF148">
        <v>2220</v>
      </c>
      <c r="AG148">
        <v>11576.66</v>
      </c>
      <c r="AH148">
        <v>2291.2799999999997</v>
      </c>
      <c r="AI148">
        <v>19079.98</v>
      </c>
      <c r="AJ148">
        <v>1242.73</v>
      </c>
      <c r="AK148">
        <v>30078.879999999994</v>
      </c>
      <c r="AL148">
        <v>3806.09</v>
      </c>
      <c r="AM148">
        <v>14222.84</v>
      </c>
      <c r="AN148">
        <v>18837.25</v>
      </c>
      <c r="AO148">
        <v>3400.68</v>
      </c>
      <c r="AP148">
        <v>13422.269999999986</v>
      </c>
      <c r="AQ148">
        <v>1941.66</v>
      </c>
      <c r="AR148">
        <v>0</v>
      </c>
      <c r="AS148">
        <v>12119.63</v>
      </c>
      <c r="AT148" s="20">
        <v>0</v>
      </c>
      <c r="AU148">
        <v>0</v>
      </c>
      <c r="AV148">
        <v>0</v>
      </c>
      <c r="AW148">
        <v>1290</v>
      </c>
      <c r="AX148">
        <v>0</v>
      </c>
      <c r="AY148">
        <v>4405.420000000001</v>
      </c>
      <c r="AZ148">
        <v>4498.5</v>
      </c>
      <c r="BA148">
        <v>44.45</v>
      </c>
      <c r="BB148">
        <v>65325.359999999993</v>
      </c>
      <c r="BC148" s="3">
        <v>6567.19</v>
      </c>
      <c r="BD148" s="3">
        <v>7905.83</v>
      </c>
      <c r="BE148" s="3">
        <v>18585.25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5768.5</v>
      </c>
      <c r="BL148" s="3">
        <v>0</v>
      </c>
      <c r="BM148" s="3">
        <v>0</v>
      </c>
      <c r="BN148" s="3">
        <v>1</v>
      </c>
      <c r="BO148" s="3">
        <v>0</v>
      </c>
      <c r="BP148" s="3">
        <v>7083</v>
      </c>
      <c r="BQ148" s="3">
        <v>0</v>
      </c>
      <c r="BR148" s="3">
        <v>862</v>
      </c>
      <c r="BS148" s="3">
        <v>0</v>
      </c>
      <c r="BT148" s="3">
        <v>0</v>
      </c>
      <c r="BU148" s="3">
        <v>9344</v>
      </c>
      <c r="BV148" s="3">
        <v>0</v>
      </c>
      <c r="BW148" s="3">
        <v>0</v>
      </c>
      <c r="BX148" s="3">
        <v>179012.96</v>
      </c>
      <c r="BY148" s="3">
        <v>31698</v>
      </c>
      <c r="BZ148" s="3">
        <v>0</v>
      </c>
      <c r="CA148" s="3">
        <v>720</v>
      </c>
      <c r="CB148" s="3">
        <v>0</v>
      </c>
      <c r="CC148" s="3">
        <v>229.5</v>
      </c>
      <c r="CD148" s="3">
        <v>0</v>
      </c>
    </row>
    <row r="149" spans="1:82" ht="15.05" x14ac:dyDescent="0.3">
      <c r="A149" s="25">
        <v>2377</v>
      </c>
      <c r="B149" s="42" t="str">
        <f>_xlfn.XLOOKUP(A149,'Schools lookup'!A:A,'Schools lookup'!B:B)</f>
        <v>CIP2377</v>
      </c>
      <c r="C149" s="42" t="str">
        <f>_xlfn.XLOOKUP(A149,'Schools lookup'!A:A,'Schools lookup'!C:C)</f>
        <v>Lons Infant School</v>
      </c>
      <c r="D149" s="3">
        <v>-31233.03</v>
      </c>
      <c r="E149" s="3">
        <v>0</v>
      </c>
      <c r="F149" s="3">
        <v>13518.03</v>
      </c>
      <c r="G149" s="3">
        <v>428231.38</v>
      </c>
      <c r="H149" s="3">
        <v>0</v>
      </c>
      <c r="I149" s="3">
        <v>66149.14</v>
      </c>
      <c r="J149" s="3">
        <v>0</v>
      </c>
      <c r="K149" s="3">
        <v>32530</v>
      </c>
      <c r="L149" s="3">
        <v>41343</v>
      </c>
      <c r="M149" s="3">
        <v>0</v>
      </c>
      <c r="N149" s="3">
        <v>100</v>
      </c>
      <c r="O149" s="3">
        <v>3120.91</v>
      </c>
      <c r="P149" s="3">
        <v>53.249999999999993</v>
      </c>
      <c r="Q149" s="3">
        <v>9329.76</v>
      </c>
      <c r="R149" s="3">
        <v>5989.46</v>
      </c>
      <c r="S149" s="3">
        <v>2042.7499999999995</v>
      </c>
      <c r="T149" s="3">
        <v>0</v>
      </c>
      <c r="U149" s="3">
        <v>0</v>
      </c>
      <c r="V149" s="3">
        <v>0</v>
      </c>
      <c r="W149" s="3">
        <v>0</v>
      </c>
      <c r="X149" s="3">
        <v>206500.79</v>
      </c>
      <c r="Y149" s="3">
        <v>0</v>
      </c>
      <c r="Z149" s="3">
        <v>100164.83</v>
      </c>
      <c r="AA149" s="3">
        <v>0</v>
      </c>
      <c r="AB149">
        <v>33558.939999999988</v>
      </c>
      <c r="AC149">
        <v>0</v>
      </c>
      <c r="AD149">
        <v>8644.26</v>
      </c>
      <c r="AE149">
        <v>1667.4300000000003</v>
      </c>
      <c r="AF149">
        <v>4027</v>
      </c>
      <c r="AG149">
        <v>5334.43</v>
      </c>
      <c r="AH149">
        <v>1127.23</v>
      </c>
      <c r="AI149">
        <v>13095.910000000002</v>
      </c>
      <c r="AJ149">
        <v>3088.16</v>
      </c>
      <c r="AK149">
        <v>27040.05</v>
      </c>
      <c r="AL149">
        <v>3246.8799999999997</v>
      </c>
      <c r="AM149">
        <v>12381.509999999998</v>
      </c>
      <c r="AN149">
        <v>7859.25</v>
      </c>
      <c r="AO149">
        <v>3555.81</v>
      </c>
      <c r="AP149">
        <v>9433.16</v>
      </c>
      <c r="AQ149">
        <v>1862</v>
      </c>
      <c r="AR149">
        <v>0</v>
      </c>
      <c r="AS149">
        <v>659</v>
      </c>
      <c r="AT149" s="20">
        <v>0</v>
      </c>
      <c r="AU149">
        <v>0</v>
      </c>
      <c r="AV149">
        <v>3800</v>
      </c>
      <c r="AW149">
        <v>100</v>
      </c>
      <c r="AX149">
        <v>0</v>
      </c>
      <c r="AY149">
        <v>10757.840000000004</v>
      </c>
      <c r="AZ149">
        <v>1914</v>
      </c>
      <c r="BA149">
        <v>2000</v>
      </c>
      <c r="BB149">
        <v>29148.280000000006</v>
      </c>
      <c r="BC149" s="3">
        <v>11772.04</v>
      </c>
      <c r="BD149" s="3">
        <v>25270.48</v>
      </c>
      <c r="BE149" s="3">
        <v>11119.46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4798.75</v>
      </c>
      <c r="BL149" s="3">
        <v>0</v>
      </c>
      <c r="BM149" s="3">
        <v>0</v>
      </c>
      <c r="BN149" s="3">
        <v>1</v>
      </c>
      <c r="BO149" s="3">
        <v>0</v>
      </c>
      <c r="BP149" s="3">
        <v>0</v>
      </c>
      <c r="BQ149" s="3">
        <v>3350.8799999999992</v>
      </c>
      <c r="BR149" s="3">
        <v>0</v>
      </c>
      <c r="BS149" s="3">
        <v>0</v>
      </c>
      <c r="BT149" s="3">
        <v>0</v>
      </c>
      <c r="BU149" s="3">
        <v>1882.0900000000001</v>
      </c>
      <c r="BV149" s="3">
        <v>0</v>
      </c>
      <c r="BW149" s="3">
        <v>0</v>
      </c>
      <c r="BX149" s="3">
        <v>18527.88</v>
      </c>
      <c r="BY149" s="3">
        <v>13083.81</v>
      </c>
      <c r="BZ149" s="3">
        <v>0</v>
      </c>
      <c r="CA149" s="3">
        <v>0</v>
      </c>
      <c r="CB149" s="3">
        <v>0</v>
      </c>
      <c r="CC149" s="3">
        <v>52732.63</v>
      </c>
      <c r="CD149" s="3">
        <v>0</v>
      </c>
    </row>
    <row r="150" spans="1:82" ht="15.05" x14ac:dyDescent="0.3">
      <c r="A150" s="25">
        <v>2511</v>
      </c>
      <c r="B150" s="42" t="str">
        <f>_xlfn.XLOOKUP(A150,'Schools lookup'!A:A,'Schools lookup'!B:B)</f>
        <v>CIP2511</v>
      </c>
      <c r="C150" s="42" t="str">
        <f>_xlfn.XLOOKUP(A150,'Schools lookup'!A:A,'Schools lookup'!C:C)</f>
        <v>Heage Primary School</v>
      </c>
      <c r="D150" s="3">
        <v>-3738.16</v>
      </c>
      <c r="E150" s="3">
        <v>31547.970000000008</v>
      </c>
      <c r="F150" s="3">
        <v>11603.58</v>
      </c>
      <c r="G150" s="3">
        <v>919628.61</v>
      </c>
      <c r="H150" s="3">
        <v>0</v>
      </c>
      <c r="I150" s="3">
        <v>74587.199999999983</v>
      </c>
      <c r="J150" s="3">
        <v>0</v>
      </c>
      <c r="K150" s="3">
        <v>42835</v>
      </c>
      <c r="L150" s="3">
        <v>74429.64</v>
      </c>
      <c r="M150" s="3">
        <v>25000</v>
      </c>
      <c r="N150" s="3">
        <v>685</v>
      </c>
      <c r="O150" s="3">
        <v>5525.8600000000015</v>
      </c>
      <c r="P150" s="3">
        <v>20905.580000000002</v>
      </c>
      <c r="Q150" s="3">
        <v>266.35000000000002</v>
      </c>
      <c r="R150" s="3">
        <v>1110.8499999999999</v>
      </c>
      <c r="S150" s="3">
        <v>0</v>
      </c>
      <c r="T150" s="3">
        <v>0</v>
      </c>
      <c r="U150" s="3">
        <v>0</v>
      </c>
      <c r="V150" s="3">
        <v>0</v>
      </c>
      <c r="W150" s="3">
        <v>45001</v>
      </c>
      <c r="X150" s="3">
        <v>574112.79</v>
      </c>
      <c r="Y150" s="3">
        <v>0</v>
      </c>
      <c r="Z150" s="3">
        <v>208023.65000000005</v>
      </c>
      <c r="AA150" s="3">
        <v>0</v>
      </c>
      <c r="AB150">
        <v>60631.440000000024</v>
      </c>
      <c r="AC150">
        <v>0</v>
      </c>
      <c r="AD150">
        <v>19848.579999999994</v>
      </c>
      <c r="AE150">
        <v>4615.3200000000006</v>
      </c>
      <c r="AF150">
        <v>1444.5</v>
      </c>
      <c r="AG150">
        <v>10161.880000000001</v>
      </c>
      <c r="AH150">
        <v>3625.0899999999997</v>
      </c>
      <c r="AI150">
        <v>9507.5199999999986</v>
      </c>
      <c r="AJ150">
        <v>3831.8900000000003</v>
      </c>
      <c r="AK150">
        <v>41556.619999999995</v>
      </c>
      <c r="AL150">
        <v>2368.7399999999998</v>
      </c>
      <c r="AM150">
        <v>21444.370000000003</v>
      </c>
      <c r="AN150">
        <v>16324.14</v>
      </c>
      <c r="AO150">
        <v>2635.96</v>
      </c>
      <c r="AP150">
        <v>47740.38999999997</v>
      </c>
      <c r="AQ150">
        <v>3545.72</v>
      </c>
      <c r="AR150">
        <v>0</v>
      </c>
      <c r="AS150">
        <v>681.26</v>
      </c>
      <c r="AT150">
        <v>0</v>
      </c>
      <c r="AU150">
        <v>0</v>
      </c>
      <c r="AV150">
        <v>0</v>
      </c>
      <c r="AW150">
        <v>2197.63</v>
      </c>
      <c r="AX150">
        <v>0</v>
      </c>
      <c r="AY150">
        <v>23541.500000000018</v>
      </c>
      <c r="AZ150">
        <v>6077.5</v>
      </c>
      <c r="BA150">
        <v>3539.0299999999997</v>
      </c>
      <c r="BB150">
        <v>59719.4</v>
      </c>
      <c r="BC150" s="3">
        <v>15226.289999999999</v>
      </c>
      <c r="BD150" s="3">
        <v>34025.67</v>
      </c>
      <c r="BE150" s="3">
        <v>15895.64</v>
      </c>
      <c r="BF150" s="3">
        <v>0</v>
      </c>
      <c r="BG150" s="3">
        <v>0</v>
      </c>
      <c r="BH150" s="3">
        <v>0</v>
      </c>
      <c r="BI150" s="3">
        <v>42903.970000000008</v>
      </c>
      <c r="BJ150" s="3">
        <v>0</v>
      </c>
      <c r="BK150" s="3">
        <v>5991.25</v>
      </c>
      <c r="BL150" s="3">
        <v>0</v>
      </c>
      <c r="BM150" s="3">
        <v>0</v>
      </c>
      <c r="BN150" s="3">
        <v>1</v>
      </c>
      <c r="BO150" s="3">
        <v>0</v>
      </c>
      <c r="BP150" s="3">
        <v>6437</v>
      </c>
      <c r="BQ150" s="3">
        <v>0</v>
      </c>
      <c r="BR150" s="3">
        <v>0</v>
      </c>
      <c r="BS150" s="3">
        <v>0</v>
      </c>
      <c r="BT150" s="3">
        <v>0</v>
      </c>
      <c r="BU150" s="3">
        <v>0</v>
      </c>
      <c r="BV150" s="3">
        <v>0</v>
      </c>
      <c r="BW150" s="3">
        <v>0</v>
      </c>
      <c r="BX150" s="3">
        <v>-31086.589999999993</v>
      </c>
      <c r="BY150" s="3">
        <v>11157.83</v>
      </c>
      <c r="BZ150" s="3">
        <v>0</v>
      </c>
      <c r="CA150" s="3">
        <v>33644.999999999993</v>
      </c>
      <c r="CB150" s="3">
        <v>0</v>
      </c>
      <c r="CC150" s="3">
        <v>0</v>
      </c>
      <c r="CD150" s="3">
        <v>0</v>
      </c>
    </row>
    <row r="151" spans="1:82" ht="15.05" x14ac:dyDescent="0.3">
      <c r="A151" s="25">
        <v>2618</v>
      </c>
      <c r="B151" s="42" t="str">
        <f>_xlfn.XLOOKUP(A151,'Schools lookup'!A:A,'Schools lookup'!B:B)</f>
        <v>CIP2618</v>
      </c>
      <c r="C151" s="42" t="str">
        <f>_xlfn.XLOOKUP(A151,'Schools lookup'!A:A,'Schools lookup'!C:C)</f>
        <v>Stenson Fields Primary Community School</v>
      </c>
      <c r="D151" s="3">
        <v>-221773.1</v>
      </c>
      <c r="E151" s="3">
        <v>139261.76000000001</v>
      </c>
      <c r="F151" s="3">
        <v>5142.2299999999996</v>
      </c>
      <c r="G151" s="3">
        <v>1945805.77</v>
      </c>
      <c r="H151" s="3">
        <v>0</v>
      </c>
      <c r="I151" s="3">
        <v>139604.68000000002</v>
      </c>
      <c r="J151" s="3">
        <v>0</v>
      </c>
      <c r="K151" s="3">
        <v>126650</v>
      </c>
      <c r="L151" s="3">
        <v>106963.78</v>
      </c>
      <c r="M151" s="3">
        <v>0</v>
      </c>
      <c r="N151" s="3">
        <v>4003.7000000000003</v>
      </c>
      <c r="O151" s="3">
        <v>9384.43</v>
      </c>
      <c r="P151" s="3">
        <v>41756.01</v>
      </c>
      <c r="Q151" s="3">
        <v>5153.32</v>
      </c>
      <c r="R151" s="3">
        <v>2510.4299999999998</v>
      </c>
      <c r="S151" s="3">
        <v>16569.489999999998</v>
      </c>
      <c r="T151" s="3">
        <v>0</v>
      </c>
      <c r="U151" s="3">
        <v>0</v>
      </c>
      <c r="V151" s="3">
        <v>0</v>
      </c>
      <c r="W151" s="3">
        <v>73630.469999999987</v>
      </c>
      <c r="X151" s="3">
        <v>1122576.8299999998</v>
      </c>
      <c r="Y151" s="3">
        <v>2071.37</v>
      </c>
      <c r="Z151" s="3">
        <v>457799.67999999999</v>
      </c>
      <c r="AA151" s="3">
        <v>96528.770000000048</v>
      </c>
      <c r="AB151">
        <v>72509.81</v>
      </c>
      <c r="AC151">
        <v>25.86</v>
      </c>
      <c r="AD151">
        <v>63769.500000000007</v>
      </c>
      <c r="AE151">
        <v>10884.140000000003</v>
      </c>
      <c r="AF151">
        <v>3138.5</v>
      </c>
      <c r="AG151">
        <v>20621.57</v>
      </c>
      <c r="AH151">
        <v>7813.49</v>
      </c>
      <c r="AI151">
        <v>14739.2</v>
      </c>
      <c r="AJ151">
        <v>2080</v>
      </c>
      <c r="AK151">
        <v>6568.550000000002</v>
      </c>
      <c r="AL151">
        <v>6334.66</v>
      </c>
      <c r="AM151">
        <v>31712.899999999998</v>
      </c>
      <c r="AN151">
        <v>67710</v>
      </c>
      <c r="AO151">
        <v>8217.8299999999981</v>
      </c>
      <c r="AP151">
        <v>36600.29</v>
      </c>
      <c r="AQ151">
        <v>2424</v>
      </c>
      <c r="AR151">
        <v>0</v>
      </c>
      <c r="AS151">
        <v>22766.720000000001</v>
      </c>
      <c r="AT151">
        <v>0</v>
      </c>
      <c r="AU151">
        <v>613</v>
      </c>
      <c r="AV151">
        <v>4633.6000000000004</v>
      </c>
      <c r="AW151">
        <v>12407.76</v>
      </c>
      <c r="AX151">
        <v>0</v>
      </c>
      <c r="AY151">
        <v>6458.9400000000023</v>
      </c>
      <c r="AZ151">
        <v>10989</v>
      </c>
      <c r="BA151">
        <v>16794.48</v>
      </c>
      <c r="BB151">
        <v>119151.85000000002</v>
      </c>
      <c r="BC151" s="3">
        <v>30007.209999999992</v>
      </c>
      <c r="BD151" s="3">
        <v>157444.72999999998</v>
      </c>
      <c r="BE151" s="3">
        <v>30164.11</v>
      </c>
      <c r="BF151" s="3">
        <v>0</v>
      </c>
      <c r="BG151" s="3">
        <v>0</v>
      </c>
      <c r="BH151" s="3">
        <v>0</v>
      </c>
      <c r="BI151" s="3">
        <v>3921.4300000000012</v>
      </c>
      <c r="BJ151" s="3">
        <v>0</v>
      </c>
      <c r="BK151" s="3">
        <v>7960</v>
      </c>
      <c r="BL151" s="3">
        <v>0</v>
      </c>
      <c r="BM151" s="3">
        <v>0</v>
      </c>
      <c r="BN151" s="3">
        <v>1</v>
      </c>
      <c r="BO151" s="3">
        <v>0</v>
      </c>
      <c r="BP151" s="3">
        <v>5783.92</v>
      </c>
      <c r="BQ151" s="3">
        <v>0</v>
      </c>
      <c r="BR151" s="3">
        <v>0</v>
      </c>
      <c r="BS151" s="3">
        <v>0</v>
      </c>
      <c r="BT151" s="3">
        <v>0</v>
      </c>
      <c r="BU151" s="3">
        <v>4093</v>
      </c>
      <c r="BV151" s="3">
        <v>0</v>
      </c>
      <c r="BW151" s="3">
        <v>0</v>
      </c>
      <c r="BX151" s="3">
        <v>-268929.83999999997</v>
      </c>
      <c r="BY151" s="3">
        <v>3225.31</v>
      </c>
      <c r="BZ151" s="3">
        <v>0</v>
      </c>
      <c r="CA151" s="3">
        <v>208970.8</v>
      </c>
      <c r="CB151" s="3">
        <v>0</v>
      </c>
      <c r="CC151" s="3">
        <v>186153.27</v>
      </c>
      <c r="CD151" s="3">
        <v>0</v>
      </c>
    </row>
    <row r="152" spans="1:82" ht="15.05" x14ac:dyDescent="0.3">
      <c r="A152" s="25">
        <v>2622</v>
      </c>
      <c r="B152" s="42" t="str">
        <f>_xlfn.XLOOKUP(A152,'Schools lookup'!A:A,'Schools lookup'!B:B)</f>
        <v>CIP2622</v>
      </c>
      <c r="C152" s="42" t="str">
        <f>_xlfn.XLOOKUP(A152,'Schools lookup'!A:A,'Schools lookup'!C:C)</f>
        <v>Long Row Primary School</v>
      </c>
      <c r="D152" s="3">
        <v>52575.43</v>
      </c>
      <c r="E152" s="3">
        <v>11131.76</v>
      </c>
      <c r="F152" s="3">
        <v>14131.72</v>
      </c>
      <c r="G152" s="3">
        <v>1352568.68</v>
      </c>
      <c r="H152" s="3">
        <v>0</v>
      </c>
      <c r="I152" s="3">
        <v>55063.149999999994</v>
      </c>
      <c r="J152" s="3">
        <v>0</v>
      </c>
      <c r="K152" s="3">
        <v>86658</v>
      </c>
      <c r="L152" s="3">
        <v>92934.069999999992</v>
      </c>
      <c r="M152" s="3">
        <v>0</v>
      </c>
      <c r="N152" s="3">
        <v>2060</v>
      </c>
      <c r="O152" s="3">
        <v>44017.180000000008</v>
      </c>
      <c r="P152" s="3">
        <v>26402.920000000006</v>
      </c>
      <c r="Q152" s="3">
        <v>1430.1599999999999</v>
      </c>
      <c r="R152" s="3">
        <v>105.1</v>
      </c>
      <c r="S152" s="3">
        <v>13042.02</v>
      </c>
      <c r="T152" s="3">
        <v>0</v>
      </c>
      <c r="U152" s="3">
        <v>0</v>
      </c>
      <c r="V152" s="3">
        <v>0</v>
      </c>
      <c r="W152" s="3">
        <v>1185</v>
      </c>
      <c r="X152" s="3">
        <v>831767.08999999985</v>
      </c>
      <c r="Y152" s="3">
        <v>0</v>
      </c>
      <c r="Z152" s="3">
        <v>350229.00999999995</v>
      </c>
      <c r="AA152" s="3">
        <v>0</v>
      </c>
      <c r="AB152">
        <v>77552.400000000009</v>
      </c>
      <c r="AC152">
        <v>227.59</v>
      </c>
      <c r="AD152">
        <v>1736.6500000000003</v>
      </c>
      <c r="AE152">
        <v>6647.1799999999985</v>
      </c>
      <c r="AF152">
        <v>1796</v>
      </c>
      <c r="AG152">
        <v>17391.72</v>
      </c>
      <c r="AH152">
        <v>5676.09</v>
      </c>
      <c r="AI152">
        <v>13157.339999999998</v>
      </c>
      <c r="AJ152">
        <v>2212.08</v>
      </c>
      <c r="AK152">
        <v>71364.48000000001</v>
      </c>
      <c r="AL152">
        <v>9038.5399999999991</v>
      </c>
      <c r="AM152">
        <v>38838.680000000008</v>
      </c>
      <c r="AN152">
        <v>22954</v>
      </c>
      <c r="AO152">
        <v>2913.95</v>
      </c>
      <c r="AP152">
        <v>42585.279999999955</v>
      </c>
      <c r="AQ152">
        <v>3576.75</v>
      </c>
      <c r="AR152">
        <v>0</v>
      </c>
      <c r="AS152">
        <v>0</v>
      </c>
      <c r="AT152">
        <v>0</v>
      </c>
      <c r="AU152">
        <v>3030.08</v>
      </c>
      <c r="AV152">
        <v>3328.1099999999997</v>
      </c>
      <c r="AW152">
        <v>0</v>
      </c>
      <c r="AX152">
        <v>0</v>
      </c>
      <c r="AY152">
        <v>23685.729999999992</v>
      </c>
      <c r="AZ152">
        <v>8131.5</v>
      </c>
      <c r="BA152">
        <v>11673.01</v>
      </c>
      <c r="BB152">
        <v>93534.949999999983</v>
      </c>
      <c r="BC152" s="3">
        <v>14192.08</v>
      </c>
      <c r="BD152" s="3">
        <v>8387.74</v>
      </c>
      <c r="BE152" s="3">
        <v>23949.299999999996</v>
      </c>
      <c r="BF152" s="3">
        <v>0</v>
      </c>
      <c r="BG152" s="3">
        <v>0</v>
      </c>
      <c r="BH152" s="3">
        <v>0</v>
      </c>
      <c r="BI152" s="3">
        <v>2626.0299999999997</v>
      </c>
      <c r="BJ152" s="3">
        <v>819.24999999999989</v>
      </c>
      <c r="BK152" s="3">
        <v>6709.45</v>
      </c>
      <c r="BL152" s="3">
        <v>0</v>
      </c>
      <c r="BM152" s="3">
        <v>0</v>
      </c>
      <c r="BN152" s="3">
        <v>1</v>
      </c>
      <c r="BO152" s="3">
        <v>0</v>
      </c>
      <c r="BP152" s="3">
        <v>0</v>
      </c>
      <c r="BQ152" s="3">
        <v>0</v>
      </c>
      <c r="BR152" s="3">
        <v>0</v>
      </c>
      <c r="BS152" s="3">
        <v>0</v>
      </c>
      <c r="BT152" s="3">
        <v>0</v>
      </c>
      <c r="BU152" s="3">
        <v>594</v>
      </c>
      <c r="BV152" s="3">
        <v>0</v>
      </c>
      <c r="BW152" s="3">
        <v>0</v>
      </c>
      <c r="BX152" s="3">
        <v>37279.380000000005</v>
      </c>
      <c r="BY152" s="3">
        <v>20247.169999999998</v>
      </c>
      <c r="BZ152" s="3">
        <v>0</v>
      </c>
      <c r="CA152" s="3">
        <v>8871.48</v>
      </c>
      <c r="CB152" s="3">
        <v>0</v>
      </c>
      <c r="CC152" s="3">
        <v>-1130.0600000000004</v>
      </c>
      <c r="CD152" s="3">
        <v>0</v>
      </c>
    </row>
    <row r="153" spans="1:82" ht="15.05" x14ac:dyDescent="0.3">
      <c r="A153" s="25">
        <v>2623</v>
      </c>
      <c r="B153" s="42" t="str">
        <f>_xlfn.XLOOKUP(A153,'Schools lookup'!A:A,'Schools lookup'!B:B)</f>
        <v>CIP2623</v>
      </c>
      <c r="C153" s="42" t="str">
        <f>_xlfn.XLOOKUP(A153,'Schools lookup'!A:A,'Schools lookup'!C:C)</f>
        <v>Ambergate Primary School</v>
      </c>
      <c r="D153" s="3">
        <v>63910.890000000007</v>
      </c>
      <c r="E153" s="3">
        <v>-45797.460000000006</v>
      </c>
      <c r="F153" s="3">
        <v>4499.99</v>
      </c>
      <c r="G153" s="3">
        <v>555953.6</v>
      </c>
      <c r="H153" s="3">
        <v>0</v>
      </c>
      <c r="I153" s="3">
        <v>49565.600000000006</v>
      </c>
      <c r="J153" s="3">
        <v>0</v>
      </c>
      <c r="K153" s="3">
        <v>13235</v>
      </c>
      <c r="L153" s="3">
        <v>46579.199999999997</v>
      </c>
      <c r="M153" s="3">
        <v>0</v>
      </c>
      <c r="N153" s="3">
        <v>0</v>
      </c>
      <c r="O153" s="3">
        <v>23729.159999999996</v>
      </c>
      <c r="P153" s="3">
        <v>5518.25</v>
      </c>
      <c r="Q153" s="3">
        <v>947.56</v>
      </c>
      <c r="R153" s="3">
        <v>1141.0600000000002</v>
      </c>
      <c r="S153" s="3">
        <v>10817</v>
      </c>
      <c r="T153" s="3">
        <v>0</v>
      </c>
      <c r="U153" s="3">
        <v>0</v>
      </c>
      <c r="V153" s="3">
        <v>0</v>
      </c>
      <c r="W153" s="3">
        <v>27961</v>
      </c>
      <c r="X153" s="3">
        <v>321115.86999999988</v>
      </c>
      <c r="Y153" s="3">
        <v>0</v>
      </c>
      <c r="Z153" s="3">
        <v>160652.90999999995</v>
      </c>
      <c r="AA153" s="3">
        <v>0</v>
      </c>
      <c r="AB153">
        <v>29823.119999999981</v>
      </c>
      <c r="AC153">
        <v>0</v>
      </c>
      <c r="AD153">
        <v>17742.05</v>
      </c>
      <c r="AE153">
        <v>2491.3000000000006</v>
      </c>
      <c r="AF153">
        <v>1527</v>
      </c>
      <c r="AG153">
        <v>6656.04</v>
      </c>
      <c r="AH153">
        <v>1408.4099999999999</v>
      </c>
      <c r="AI153">
        <v>5329.1599999999989</v>
      </c>
      <c r="AJ153">
        <v>0</v>
      </c>
      <c r="AK153">
        <v>11828.44</v>
      </c>
      <c r="AL153">
        <v>717.9799999999999</v>
      </c>
      <c r="AM153">
        <v>6535.7300000000014</v>
      </c>
      <c r="AN153">
        <v>5613.75</v>
      </c>
      <c r="AO153">
        <v>1911.46</v>
      </c>
      <c r="AP153">
        <v>44052.249999999985</v>
      </c>
      <c r="AQ153">
        <v>2683.7400000000002</v>
      </c>
      <c r="AR153">
        <v>0</v>
      </c>
      <c r="AS153">
        <v>3340.5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8423.11</v>
      </c>
      <c r="AZ153">
        <v>2988</v>
      </c>
      <c r="BA153">
        <v>5778.6100000000006</v>
      </c>
      <c r="BB153">
        <v>37660.219999999979</v>
      </c>
      <c r="BC153" s="3">
        <v>3634.96</v>
      </c>
      <c r="BD153" s="3">
        <v>4225</v>
      </c>
      <c r="BE153" s="3">
        <v>14835.049999999996</v>
      </c>
      <c r="BF153" s="3">
        <v>0</v>
      </c>
      <c r="BG153" s="3">
        <v>0</v>
      </c>
      <c r="BH153" s="3">
        <v>0</v>
      </c>
      <c r="BI153" s="3">
        <v>22095.170000000002</v>
      </c>
      <c r="BJ153" s="3">
        <v>0</v>
      </c>
      <c r="BK153" s="3">
        <v>4967.5</v>
      </c>
      <c r="BL153" s="3">
        <v>0</v>
      </c>
      <c r="BM153" s="3">
        <v>0</v>
      </c>
      <c r="BN153" s="3">
        <v>1</v>
      </c>
      <c r="BO153" s="3">
        <v>0</v>
      </c>
      <c r="BP153" s="3">
        <v>8610.9</v>
      </c>
      <c r="BQ153" s="3">
        <v>0</v>
      </c>
      <c r="BR153" s="3">
        <v>0</v>
      </c>
      <c r="BS153" s="3">
        <v>0</v>
      </c>
      <c r="BT153" s="3">
        <v>0</v>
      </c>
      <c r="BU153" s="3">
        <v>620</v>
      </c>
      <c r="BV153" s="3">
        <v>0</v>
      </c>
      <c r="BW153" s="3">
        <v>0</v>
      </c>
      <c r="BX153" s="3">
        <v>70422.66</v>
      </c>
      <c r="BY153" s="3">
        <v>236.59</v>
      </c>
      <c r="BZ153" s="3">
        <v>0</v>
      </c>
      <c r="CA153" s="3">
        <v>-39931.630000000005</v>
      </c>
      <c r="CB153" s="3">
        <v>0</v>
      </c>
      <c r="CC153" s="3">
        <v>-35198.550000000003</v>
      </c>
      <c r="CD153" s="3">
        <v>0</v>
      </c>
    </row>
    <row r="154" spans="1:82" ht="15.05" x14ac:dyDescent="0.3">
      <c r="A154" s="25">
        <v>2624</v>
      </c>
      <c r="B154" s="42" t="str">
        <f>_xlfn.XLOOKUP(A154,'Schools lookup'!A:A,'Schools lookup'!B:B)</f>
        <v>CIP2624</v>
      </c>
      <c r="C154" s="42" t="str">
        <f>_xlfn.XLOOKUP(A154,'Schools lookup'!A:A,'Schools lookup'!C:C)</f>
        <v>Pottery Primary School</v>
      </c>
      <c r="D154" s="3">
        <v>-103746.34</v>
      </c>
      <c r="E154" s="3">
        <v>0</v>
      </c>
      <c r="F154" s="3">
        <v>23682.79</v>
      </c>
      <c r="G154" s="3">
        <v>1583500.0699999998</v>
      </c>
      <c r="H154" s="3">
        <v>0</v>
      </c>
      <c r="I154" s="3">
        <v>187880.28</v>
      </c>
      <c r="J154" s="3">
        <v>0</v>
      </c>
      <c r="K154" s="3">
        <v>121465</v>
      </c>
      <c r="L154" s="3">
        <v>117319</v>
      </c>
      <c r="M154" s="3">
        <v>0</v>
      </c>
      <c r="N154" s="3">
        <v>3</v>
      </c>
      <c r="O154" s="3">
        <v>17417.980000000003</v>
      </c>
      <c r="P154" s="3">
        <v>11181.089999999998</v>
      </c>
      <c r="Q154" s="3">
        <v>11729.09</v>
      </c>
      <c r="R154" s="3">
        <v>1580.8700000000001</v>
      </c>
      <c r="S154" s="3">
        <v>5637</v>
      </c>
      <c r="T154" s="3">
        <v>0</v>
      </c>
      <c r="U154" s="3">
        <v>0</v>
      </c>
      <c r="V154" s="3">
        <v>0</v>
      </c>
      <c r="W154" s="3">
        <v>0</v>
      </c>
      <c r="X154" s="3">
        <v>949844.43999999983</v>
      </c>
      <c r="Y154" s="3">
        <v>20292.719999999998</v>
      </c>
      <c r="Z154" s="3">
        <v>375818.75</v>
      </c>
      <c r="AA154" s="3">
        <v>0</v>
      </c>
      <c r="AB154">
        <v>73141.62000000001</v>
      </c>
      <c r="AC154">
        <v>0</v>
      </c>
      <c r="AD154">
        <v>88755.63</v>
      </c>
      <c r="AE154">
        <v>7494.5300000000016</v>
      </c>
      <c r="AF154">
        <v>3148.94</v>
      </c>
      <c r="AG154">
        <v>20751.150000000001</v>
      </c>
      <c r="AH154">
        <v>4657.7</v>
      </c>
      <c r="AI154">
        <v>11886.909999999998</v>
      </c>
      <c r="AJ154">
        <v>2055.1700000000005</v>
      </c>
      <c r="AK154">
        <v>68019.039999999994</v>
      </c>
      <c r="AL154">
        <v>5366.3099999999995</v>
      </c>
      <c r="AM154">
        <v>33539.17</v>
      </c>
      <c r="AN154">
        <v>22455</v>
      </c>
      <c r="AO154">
        <v>6074.2499999999982</v>
      </c>
      <c r="AP154">
        <v>23877.950000000015</v>
      </c>
      <c r="AQ154">
        <v>3905.67</v>
      </c>
      <c r="AR154">
        <v>0</v>
      </c>
      <c r="AS154">
        <v>0</v>
      </c>
      <c r="AT154">
        <v>0</v>
      </c>
      <c r="AU154">
        <v>2646</v>
      </c>
      <c r="AV154">
        <v>0</v>
      </c>
      <c r="AW154">
        <v>4418</v>
      </c>
      <c r="AX154">
        <v>0</v>
      </c>
      <c r="AY154">
        <v>17056.790000000005</v>
      </c>
      <c r="AZ154">
        <v>10065</v>
      </c>
      <c r="BA154">
        <v>6871.46</v>
      </c>
      <c r="BB154">
        <v>93222.890000000014</v>
      </c>
      <c r="BC154" s="3">
        <v>34699.800000000003</v>
      </c>
      <c r="BD154" s="3">
        <v>45296.639999999999</v>
      </c>
      <c r="BE154" s="3">
        <v>27174.350000000002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7476.25</v>
      </c>
      <c r="BL154" s="3">
        <v>0</v>
      </c>
      <c r="BM154" s="3">
        <v>0</v>
      </c>
      <c r="BN154" s="3">
        <v>1</v>
      </c>
      <c r="BO154" s="3">
        <v>0</v>
      </c>
      <c r="BP154" s="3">
        <v>5830.87</v>
      </c>
      <c r="BQ154" s="3">
        <v>3345</v>
      </c>
      <c r="BR154" s="3">
        <v>0</v>
      </c>
      <c r="BS154" s="3">
        <v>0</v>
      </c>
      <c r="BT154" s="3">
        <v>0</v>
      </c>
      <c r="BU154" s="3">
        <v>18260.039999999997</v>
      </c>
      <c r="BV154" s="3">
        <v>0</v>
      </c>
      <c r="BW154" s="3">
        <v>0</v>
      </c>
      <c r="BX154" s="3">
        <v>-8568.84</v>
      </c>
      <c r="BY154" s="3">
        <v>3723.13</v>
      </c>
      <c r="BZ154" s="3">
        <v>0</v>
      </c>
      <c r="CA154" s="3">
        <v>0</v>
      </c>
      <c r="CB154" s="3">
        <v>0</v>
      </c>
      <c r="CC154" s="3">
        <v>72604.11</v>
      </c>
      <c r="CD154" s="3">
        <v>0</v>
      </c>
    </row>
    <row r="155" spans="1:82" ht="15.05" x14ac:dyDescent="0.3">
      <c r="A155" s="25">
        <v>2625</v>
      </c>
      <c r="B155" s="42" t="str">
        <f>_xlfn.XLOOKUP(A155,'Schools lookup'!A:A,'Schools lookup'!B:B)</f>
        <v>CIP2625</v>
      </c>
      <c r="C155" s="42" t="str">
        <f>_xlfn.XLOOKUP(A155,'Schools lookup'!A:A,'Schools lookup'!C:C)</f>
        <v>Milford Primary School</v>
      </c>
      <c r="D155" s="3">
        <v>106255.29000000001</v>
      </c>
      <c r="E155" s="3">
        <v>1271.2900000000009</v>
      </c>
      <c r="F155" s="3">
        <v>6035.02</v>
      </c>
      <c r="G155" s="3">
        <v>610330.15</v>
      </c>
      <c r="H155" s="3">
        <v>0</v>
      </c>
      <c r="I155" s="3">
        <v>26401.619999999992</v>
      </c>
      <c r="J155" s="3">
        <v>0</v>
      </c>
      <c r="K155" s="3">
        <v>14175</v>
      </c>
      <c r="L155" s="3">
        <v>44634</v>
      </c>
      <c r="M155" s="3">
        <v>0</v>
      </c>
      <c r="N155" s="3">
        <v>700</v>
      </c>
      <c r="O155" s="3">
        <v>9145.3599999999988</v>
      </c>
      <c r="P155" s="3">
        <v>7275.37</v>
      </c>
      <c r="Q155" s="3">
        <v>2294.3599999999997</v>
      </c>
      <c r="R155" s="3">
        <v>20.92</v>
      </c>
      <c r="S155" s="3">
        <v>0</v>
      </c>
      <c r="T155" s="3">
        <v>0</v>
      </c>
      <c r="U155" s="3">
        <v>0</v>
      </c>
      <c r="V155" s="3">
        <v>0</v>
      </c>
      <c r="W155" s="3">
        <v>30800</v>
      </c>
      <c r="X155" s="3">
        <v>357883.93000000017</v>
      </c>
      <c r="Y155" s="3">
        <v>0</v>
      </c>
      <c r="Z155" s="3">
        <v>110988.46999999999</v>
      </c>
      <c r="AA155" s="3">
        <v>21793.94</v>
      </c>
      <c r="AB155">
        <v>31128.849999999991</v>
      </c>
      <c r="AC155">
        <v>1230.8800000000003</v>
      </c>
      <c r="AD155">
        <v>-2662.2499999999995</v>
      </c>
      <c r="AE155">
        <v>3696.9500000000003</v>
      </c>
      <c r="AF155">
        <v>1500</v>
      </c>
      <c r="AG155">
        <v>5476.64</v>
      </c>
      <c r="AH155">
        <v>1344.5</v>
      </c>
      <c r="AI155">
        <v>3518.9700000000012</v>
      </c>
      <c r="AJ155">
        <v>0</v>
      </c>
      <c r="AK155">
        <v>1170.0899999999999</v>
      </c>
      <c r="AL155">
        <v>1589.6000000000001</v>
      </c>
      <c r="AM155">
        <v>10749.130000000001</v>
      </c>
      <c r="AN155">
        <v>11227.5</v>
      </c>
      <c r="AO155">
        <v>40220.710000000006</v>
      </c>
      <c r="AP155">
        <v>26318.430000000004</v>
      </c>
      <c r="AQ155">
        <v>2260.85</v>
      </c>
      <c r="AR155">
        <v>0</v>
      </c>
      <c r="AS155">
        <v>8443.16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1676.66</v>
      </c>
      <c r="AZ155">
        <v>2706</v>
      </c>
      <c r="BA155">
        <v>6216.420000000001</v>
      </c>
      <c r="BB155">
        <v>37585.649999999965</v>
      </c>
      <c r="BC155" s="3">
        <v>9426</v>
      </c>
      <c r="BD155" s="3">
        <v>8228.5299999999988</v>
      </c>
      <c r="BE155" s="3">
        <v>14870.39</v>
      </c>
      <c r="BF155" s="3">
        <v>0</v>
      </c>
      <c r="BG155" s="3">
        <v>0</v>
      </c>
      <c r="BH155" s="3">
        <v>0</v>
      </c>
      <c r="BI155" s="3">
        <v>32151.579999999998</v>
      </c>
      <c r="BJ155" s="3">
        <v>0</v>
      </c>
      <c r="BK155" s="3">
        <v>5012.5</v>
      </c>
      <c r="BL155" s="3">
        <v>0</v>
      </c>
      <c r="BM155" s="3">
        <v>0</v>
      </c>
      <c r="BN155" s="3">
        <v>1</v>
      </c>
      <c r="BO155" s="3">
        <v>0</v>
      </c>
      <c r="BP155" s="3">
        <v>6284.34</v>
      </c>
      <c r="BQ155" s="3">
        <v>0</v>
      </c>
      <c r="BR155" s="3">
        <v>0</v>
      </c>
      <c r="BS155" s="3">
        <v>0</v>
      </c>
      <c r="BT155" s="3">
        <v>109.77000000000004</v>
      </c>
      <c r="BU155" s="3">
        <v>418.95</v>
      </c>
      <c r="BV155" s="3">
        <v>60</v>
      </c>
      <c r="BW155" s="3">
        <v>0</v>
      </c>
      <c r="BX155" s="3">
        <v>102642.06999999999</v>
      </c>
      <c r="BY155" s="3">
        <v>4174.46</v>
      </c>
      <c r="BZ155" s="3">
        <v>0</v>
      </c>
      <c r="CA155" s="3">
        <v>-80.290000000000006</v>
      </c>
      <c r="CB155" s="3">
        <v>0</v>
      </c>
      <c r="CC155" s="3">
        <v>720</v>
      </c>
      <c r="CD155" s="3">
        <v>0</v>
      </c>
    </row>
    <row r="156" spans="1:82" ht="15.05" x14ac:dyDescent="0.3">
      <c r="A156" s="25">
        <v>2626</v>
      </c>
      <c r="B156" s="42" t="str">
        <f>_xlfn.XLOOKUP(A156,'Schools lookup'!A:A,'Schools lookup'!B:B)</f>
        <v>CIP2626</v>
      </c>
      <c r="C156" s="42" t="str">
        <f>_xlfn.XLOOKUP(A156,'Schools lookup'!A:A,'Schools lookup'!C:C)</f>
        <v>Herbert Strutt Primary School</v>
      </c>
      <c r="D156" s="3">
        <v>30774.010000000002</v>
      </c>
      <c r="E156" s="3">
        <v>-14072.56</v>
      </c>
      <c r="F156" s="3">
        <v>2435.14</v>
      </c>
      <c r="G156" s="3">
        <v>1055109.43</v>
      </c>
      <c r="H156" s="3">
        <v>0</v>
      </c>
      <c r="I156" s="3">
        <v>125453.76999999997</v>
      </c>
      <c r="J156" s="3">
        <v>0</v>
      </c>
      <c r="K156" s="3">
        <v>111660</v>
      </c>
      <c r="L156" s="3">
        <v>63791</v>
      </c>
      <c r="M156" s="3">
        <v>0</v>
      </c>
      <c r="N156" s="3">
        <v>0</v>
      </c>
      <c r="O156" s="3">
        <v>9489.7499999999982</v>
      </c>
      <c r="P156" s="3">
        <v>21516.950000000008</v>
      </c>
      <c r="Q156" s="3">
        <v>4463.7299999999996</v>
      </c>
      <c r="R156" s="3">
        <v>897.69</v>
      </c>
      <c r="S156" s="3">
        <v>4044.5</v>
      </c>
      <c r="T156" s="3">
        <v>0</v>
      </c>
      <c r="U156" s="3">
        <v>0</v>
      </c>
      <c r="V156" s="3">
        <v>0</v>
      </c>
      <c r="W156" s="3">
        <v>39275.039999999994</v>
      </c>
      <c r="X156" s="3">
        <v>658605.34000000008</v>
      </c>
      <c r="Y156" s="3">
        <v>0</v>
      </c>
      <c r="Z156" s="3">
        <v>233352.95000000007</v>
      </c>
      <c r="AA156" s="3">
        <v>0</v>
      </c>
      <c r="AB156">
        <v>68089.88</v>
      </c>
      <c r="AC156">
        <v>291.07</v>
      </c>
      <c r="AD156">
        <v>31672.909999999993</v>
      </c>
      <c r="AE156">
        <v>4937.5999999999995</v>
      </c>
      <c r="AF156">
        <v>1358</v>
      </c>
      <c r="AG156">
        <v>11116.09</v>
      </c>
      <c r="AH156">
        <v>2838.66</v>
      </c>
      <c r="AI156">
        <v>16758.400000000001</v>
      </c>
      <c r="AJ156">
        <v>2330.85</v>
      </c>
      <c r="AK156">
        <v>43879.29</v>
      </c>
      <c r="AL156">
        <v>11195.279999999999</v>
      </c>
      <c r="AM156">
        <v>32110.940000000002</v>
      </c>
      <c r="AN156">
        <v>42457.5</v>
      </c>
      <c r="AO156">
        <v>4762.79</v>
      </c>
      <c r="AP156">
        <v>27517.299999999988</v>
      </c>
      <c r="AQ156">
        <v>3997</v>
      </c>
      <c r="AR156">
        <v>0</v>
      </c>
      <c r="AS156">
        <v>5563.61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3502.83</v>
      </c>
      <c r="AZ156">
        <v>5775</v>
      </c>
      <c r="BA156">
        <v>10464.280000000001</v>
      </c>
      <c r="BB156">
        <v>79965.27</v>
      </c>
      <c r="BC156" s="3">
        <v>18074.2</v>
      </c>
      <c r="BD156" s="3">
        <v>25427.13</v>
      </c>
      <c r="BE156" s="3">
        <v>47071.080000000009</v>
      </c>
      <c r="BF156" s="3">
        <v>0</v>
      </c>
      <c r="BG156" s="3">
        <v>0</v>
      </c>
      <c r="BH156" s="3">
        <v>0</v>
      </c>
      <c r="BI156" s="3">
        <v>27772.630000000005</v>
      </c>
      <c r="BJ156" s="3">
        <v>815.88</v>
      </c>
      <c r="BK156" s="3">
        <v>6070</v>
      </c>
      <c r="BL156" s="3">
        <v>0</v>
      </c>
      <c r="BM156" s="3">
        <v>0</v>
      </c>
      <c r="BN156" s="3">
        <v>1</v>
      </c>
      <c r="BO156" s="3">
        <v>0</v>
      </c>
      <c r="BP156" s="3">
        <v>1495.0000000000002</v>
      </c>
      <c r="BQ156" s="3">
        <v>0</v>
      </c>
      <c r="BR156" s="3">
        <v>0</v>
      </c>
      <c r="BS156" s="3">
        <v>0</v>
      </c>
      <c r="BT156" s="3">
        <v>600</v>
      </c>
      <c r="BU156" s="3">
        <v>0</v>
      </c>
      <c r="BV156" s="3">
        <v>0</v>
      </c>
      <c r="BW156" s="3">
        <v>0</v>
      </c>
      <c r="BX156" s="3">
        <v>34085.580000000009</v>
      </c>
      <c r="BY156" s="3">
        <v>6410.14</v>
      </c>
      <c r="BZ156" s="3">
        <v>0</v>
      </c>
      <c r="CA156" s="3">
        <v>-3386.03</v>
      </c>
      <c r="CB156" s="3">
        <v>0</v>
      </c>
      <c r="CC156" s="3">
        <v>0</v>
      </c>
      <c r="CD156" s="3">
        <v>0</v>
      </c>
    </row>
    <row r="157" spans="1:82" ht="15.05" x14ac:dyDescent="0.3">
      <c r="A157" s="25">
        <v>3002</v>
      </c>
      <c r="B157" s="42" t="str">
        <f>_xlfn.XLOOKUP(A157,'Schools lookup'!A:A,'Schools lookup'!B:B)</f>
        <v>CIP2631</v>
      </c>
      <c r="C157" s="42" t="str">
        <f>_xlfn.XLOOKUP(A157,'Schools lookup'!A:A,'Schools lookup'!C:C)</f>
        <v>Hollingwood Primary School</v>
      </c>
      <c r="D157" s="3">
        <v>-83779.419999999984</v>
      </c>
      <c r="E157" s="3">
        <v>79179.909999999989</v>
      </c>
      <c r="F157" s="3">
        <v>7000.7</v>
      </c>
      <c r="G157" s="3">
        <v>1095882.22</v>
      </c>
      <c r="H157" s="3">
        <v>0</v>
      </c>
      <c r="I157" s="3">
        <v>101828.21000000002</v>
      </c>
      <c r="J157" s="3">
        <v>0</v>
      </c>
      <c r="K157" s="3">
        <v>65688</v>
      </c>
      <c r="L157" s="3">
        <v>77820</v>
      </c>
      <c r="M157" s="3">
        <v>0</v>
      </c>
      <c r="N157" s="3">
        <v>6000</v>
      </c>
      <c r="O157" s="3">
        <v>9725.6299999999992</v>
      </c>
      <c r="P157" s="3">
        <v>14434.829999999996</v>
      </c>
      <c r="Q157" s="3">
        <v>2382.38</v>
      </c>
      <c r="R157" s="3">
        <v>615.85</v>
      </c>
      <c r="S157" s="3">
        <v>12939.43</v>
      </c>
      <c r="T157" s="3">
        <v>0</v>
      </c>
      <c r="U157" s="3">
        <v>0</v>
      </c>
      <c r="V157" s="3">
        <v>0</v>
      </c>
      <c r="W157" s="3">
        <v>50545.7</v>
      </c>
      <c r="X157" s="3">
        <v>624154.08999999962</v>
      </c>
      <c r="Y157" s="3">
        <v>5625.0000000000018</v>
      </c>
      <c r="Z157" s="3">
        <v>359352.55999999994</v>
      </c>
      <c r="AA157" s="3">
        <v>0</v>
      </c>
      <c r="AB157">
        <v>52815.389999999978</v>
      </c>
      <c r="AC157">
        <v>0</v>
      </c>
      <c r="AD157">
        <v>48829.599999999999</v>
      </c>
      <c r="AE157">
        <v>6193.2500000000009</v>
      </c>
      <c r="AF157">
        <v>4451.5</v>
      </c>
      <c r="AG157">
        <v>14067.5</v>
      </c>
      <c r="AH157">
        <v>3096.81</v>
      </c>
      <c r="AI157">
        <v>27749.260000000009</v>
      </c>
      <c r="AJ157">
        <v>5791.4400000000005</v>
      </c>
      <c r="AK157">
        <v>52767.589999999989</v>
      </c>
      <c r="AL157">
        <v>4106.6099999999997</v>
      </c>
      <c r="AM157">
        <v>19928.71</v>
      </c>
      <c r="AN157">
        <v>11477</v>
      </c>
      <c r="AO157">
        <v>3256.8599999999997</v>
      </c>
      <c r="AP157">
        <v>51747.349999999984</v>
      </c>
      <c r="AQ157">
        <v>2718.5</v>
      </c>
      <c r="AR157">
        <v>225</v>
      </c>
      <c r="AS157">
        <v>2305</v>
      </c>
      <c r="AT157">
        <v>0</v>
      </c>
      <c r="AU157">
        <v>1462</v>
      </c>
      <c r="AV157">
        <v>0</v>
      </c>
      <c r="AW157">
        <v>63.8</v>
      </c>
      <c r="AX157">
        <v>0</v>
      </c>
      <c r="AY157">
        <v>15647.760000000006</v>
      </c>
      <c r="AZ157">
        <v>6699</v>
      </c>
      <c r="BA157">
        <v>4413</v>
      </c>
      <c r="BB157">
        <v>73966.529999999984</v>
      </c>
      <c r="BC157" s="3">
        <v>9660</v>
      </c>
      <c r="BD157" s="3">
        <v>15058.41</v>
      </c>
      <c r="BE157" s="3">
        <v>20532.400000000001</v>
      </c>
      <c r="BF157" s="3">
        <v>0</v>
      </c>
      <c r="BG157" s="3">
        <v>0</v>
      </c>
      <c r="BH157" s="3">
        <v>0</v>
      </c>
      <c r="BI157" s="3">
        <v>34810.540000000008</v>
      </c>
      <c r="BJ157" s="3">
        <v>2700</v>
      </c>
      <c r="BK157" s="3">
        <v>6238.75</v>
      </c>
      <c r="BL157" s="3">
        <v>0</v>
      </c>
      <c r="BM157" s="3">
        <v>0</v>
      </c>
      <c r="BN157" s="3">
        <v>1</v>
      </c>
      <c r="BO157" s="3">
        <v>0</v>
      </c>
      <c r="BP157" s="3">
        <v>5000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>
        <v>0</v>
      </c>
      <c r="BW157" s="3">
        <v>0</v>
      </c>
      <c r="BX157" s="3">
        <v>-144624.78999999998</v>
      </c>
      <c r="BY157" s="3">
        <v>8239.4500000000007</v>
      </c>
      <c r="BZ157" s="3">
        <v>0</v>
      </c>
      <c r="CA157" s="3">
        <v>92215.069999999978</v>
      </c>
      <c r="CB157" s="3">
        <v>0</v>
      </c>
      <c r="CC157" s="3">
        <v>31547.970000000008</v>
      </c>
      <c r="CD157" s="3">
        <v>0</v>
      </c>
    </row>
    <row r="158" spans="1:82" ht="15.05" x14ac:dyDescent="0.3">
      <c r="A158" s="25">
        <v>3007</v>
      </c>
      <c r="B158" s="42" t="str">
        <f>_xlfn.XLOOKUP(A158,'Schools lookup'!A:A,'Schools lookup'!B:B)</f>
        <v>CIP3002</v>
      </c>
      <c r="C158" s="42" t="str">
        <f>_xlfn.XLOOKUP(A158,'Schools lookup'!A:A,'Schools lookup'!C:C)</f>
        <v>St Oswald's CofE Infant School</v>
      </c>
      <c r="D158" s="3">
        <v>23772.89</v>
      </c>
      <c r="E158" s="3">
        <v>-13160.64</v>
      </c>
      <c r="F158" s="3">
        <v>10907.57</v>
      </c>
      <c r="G158" s="3">
        <v>557216.23</v>
      </c>
      <c r="H158" s="3">
        <v>0</v>
      </c>
      <c r="I158" s="3">
        <v>17149.61</v>
      </c>
      <c r="J158" s="3">
        <v>0</v>
      </c>
      <c r="K158" s="3">
        <v>19230</v>
      </c>
      <c r="L158" s="3">
        <v>42997</v>
      </c>
      <c r="M158" s="3">
        <v>0</v>
      </c>
      <c r="N158" s="3">
        <v>0</v>
      </c>
      <c r="O158" s="3">
        <v>12633.36</v>
      </c>
      <c r="P158" s="3">
        <v>6925.37</v>
      </c>
      <c r="Q158" s="3">
        <v>9594.41</v>
      </c>
      <c r="R158" s="3">
        <v>3092.36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332257.28000000014</v>
      </c>
      <c r="Y158" s="3">
        <v>0</v>
      </c>
      <c r="Z158" s="3">
        <v>82612.84000000004</v>
      </c>
      <c r="AA158" s="3">
        <v>0</v>
      </c>
      <c r="AB158">
        <v>32984.130000000005</v>
      </c>
      <c r="AC158">
        <v>0</v>
      </c>
      <c r="AD158">
        <v>19303.560000000001</v>
      </c>
      <c r="AE158">
        <v>2345.6099999999997</v>
      </c>
      <c r="AF158">
        <v>1954</v>
      </c>
      <c r="AG158">
        <v>7008.84</v>
      </c>
      <c r="AH158">
        <v>1392.53</v>
      </c>
      <c r="AI158">
        <v>13715.71</v>
      </c>
      <c r="AJ158">
        <v>1694.7</v>
      </c>
      <c r="AK158">
        <v>25013.130000000005</v>
      </c>
      <c r="AL158">
        <v>1126.6399999999999</v>
      </c>
      <c r="AM158">
        <v>6560.6</v>
      </c>
      <c r="AN158">
        <v>5613.75</v>
      </c>
      <c r="AO158">
        <v>6490.27</v>
      </c>
      <c r="AP158">
        <v>22532.110000000011</v>
      </c>
      <c r="AQ158">
        <v>9.9499999999999993</v>
      </c>
      <c r="AR158">
        <v>0</v>
      </c>
      <c r="AS158">
        <v>8269.010000000002</v>
      </c>
      <c r="AT158">
        <v>0</v>
      </c>
      <c r="AU158">
        <v>25</v>
      </c>
      <c r="AV158">
        <v>159</v>
      </c>
      <c r="AW158">
        <v>7373.64</v>
      </c>
      <c r="AX158">
        <v>0</v>
      </c>
      <c r="AY158">
        <v>2688.46</v>
      </c>
      <c r="AZ158">
        <v>2673</v>
      </c>
      <c r="BA158">
        <v>15270.52</v>
      </c>
      <c r="BB158">
        <v>42147.749999999993</v>
      </c>
      <c r="BC158" s="3">
        <v>20451.249999999982</v>
      </c>
      <c r="BD158" s="3">
        <v>23758.75</v>
      </c>
      <c r="BE158" s="3">
        <v>12883.660000000002</v>
      </c>
      <c r="BF158" s="3">
        <v>0</v>
      </c>
      <c r="BG158" s="3">
        <v>0</v>
      </c>
      <c r="BH158" s="3">
        <v>0</v>
      </c>
      <c r="BI158" s="3">
        <v>0</v>
      </c>
      <c r="BJ158" s="3">
        <v>188</v>
      </c>
      <c r="BK158" s="3">
        <v>4978.75</v>
      </c>
      <c r="BL158" s="3">
        <v>0</v>
      </c>
      <c r="BM158" s="3">
        <v>0</v>
      </c>
      <c r="BN158" s="3">
        <v>1</v>
      </c>
      <c r="BO158" s="3">
        <v>0</v>
      </c>
      <c r="BP158" s="3">
        <v>2301.84</v>
      </c>
      <c r="BQ158" s="3">
        <v>0</v>
      </c>
      <c r="BR158" s="3">
        <v>0</v>
      </c>
      <c r="BS158" s="3">
        <v>0</v>
      </c>
      <c r="BT158" s="3">
        <v>0</v>
      </c>
      <c r="BU158" s="3">
        <v>0</v>
      </c>
      <c r="BV158" s="3">
        <v>0</v>
      </c>
      <c r="BW158" s="3">
        <v>0</v>
      </c>
      <c r="BX158" s="3">
        <v>-5704.4599999999991</v>
      </c>
      <c r="BY158" s="3">
        <v>13584.48</v>
      </c>
      <c r="BZ158" s="3">
        <v>0</v>
      </c>
      <c r="CA158" s="3">
        <v>-13348.64</v>
      </c>
      <c r="CB158" s="3">
        <v>0</v>
      </c>
      <c r="CC158" s="3">
        <v>139261.76000000001</v>
      </c>
      <c r="CD158" s="3">
        <v>0</v>
      </c>
    </row>
    <row r="159" spans="1:82" ht="15.05" x14ac:dyDescent="0.3">
      <c r="A159" s="25">
        <v>3009</v>
      </c>
      <c r="B159" s="42" t="str">
        <f>_xlfn.XLOOKUP(A159,'Schools lookup'!A:A,'Schools lookup'!B:B)</f>
        <v>CIP3009</v>
      </c>
      <c r="C159" s="42" t="str">
        <f>_xlfn.XLOOKUP(A159,'Schools lookup'!A:A,'Schools lookup'!C:C)</f>
        <v>St Anne's CofE Primary School</v>
      </c>
      <c r="D159" s="3">
        <v>87735.12</v>
      </c>
      <c r="E159" s="3">
        <v>0</v>
      </c>
      <c r="F159" s="3">
        <v>7916.74</v>
      </c>
      <c r="G159" s="3">
        <v>721392</v>
      </c>
      <c r="H159" s="3">
        <v>0</v>
      </c>
      <c r="I159" s="3">
        <v>38529.189999999995</v>
      </c>
      <c r="J159" s="3">
        <v>0</v>
      </c>
      <c r="K159" s="3">
        <v>16665</v>
      </c>
      <c r="L159" s="3">
        <v>62362</v>
      </c>
      <c r="M159" s="3">
        <v>0</v>
      </c>
      <c r="N159" s="3">
        <v>0</v>
      </c>
      <c r="O159" s="3">
        <v>25651.18</v>
      </c>
      <c r="P159" s="3">
        <v>24603.019999999997</v>
      </c>
      <c r="Q159" s="3">
        <v>1914</v>
      </c>
      <c r="R159" s="3">
        <v>0</v>
      </c>
      <c r="S159" s="3">
        <v>47</v>
      </c>
      <c r="T159" s="3">
        <v>0</v>
      </c>
      <c r="U159" s="3">
        <v>0</v>
      </c>
      <c r="V159" s="3">
        <v>0</v>
      </c>
      <c r="W159" s="3">
        <v>0</v>
      </c>
      <c r="X159" s="3">
        <v>485845.26999999979</v>
      </c>
      <c r="Y159" s="3">
        <v>2161.7799999999997</v>
      </c>
      <c r="Z159" s="3">
        <v>173061.78000000003</v>
      </c>
      <c r="AA159" s="3">
        <v>18331.440000000002</v>
      </c>
      <c r="AB159">
        <v>36984.83</v>
      </c>
      <c r="AC159">
        <v>0</v>
      </c>
      <c r="AD159">
        <v>6417.4900000000007</v>
      </c>
      <c r="AE159">
        <v>3418.76</v>
      </c>
      <c r="AF159">
        <v>2149.6800000000003</v>
      </c>
      <c r="AG159">
        <v>8027.67</v>
      </c>
      <c r="AH159">
        <v>2066.8199999999997</v>
      </c>
      <c r="AI159">
        <v>10922.619999999999</v>
      </c>
      <c r="AJ159">
        <v>525</v>
      </c>
      <c r="AK159">
        <v>2752.09</v>
      </c>
      <c r="AL159">
        <v>2454.15</v>
      </c>
      <c r="AM159">
        <v>14217.759999999998</v>
      </c>
      <c r="AN159">
        <v>9356.25</v>
      </c>
      <c r="AO159">
        <v>1624.48</v>
      </c>
      <c r="AP159">
        <v>24625.459999999995</v>
      </c>
      <c r="AQ159">
        <v>7701</v>
      </c>
      <c r="AR159">
        <v>0</v>
      </c>
      <c r="AS159">
        <v>2609.7200000000003</v>
      </c>
      <c r="AT159" s="20">
        <v>0</v>
      </c>
      <c r="AU159">
        <v>980</v>
      </c>
      <c r="AV159">
        <v>0</v>
      </c>
      <c r="AW159">
        <v>0</v>
      </c>
      <c r="AX159">
        <v>0</v>
      </c>
      <c r="AY159">
        <v>9305.3599999999988</v>
      </c>
      <c r="AZ159">
        <v>4549.04</v>
      </c>
      <c r="BA159">
        <v>5060.34</v>
      </c>
      <c r="BB159">
        <v>63194.50999999998</v>
      </c>
      <c r="BC159" s="3">
        <v>7629.84</v>
      </c>
      <c r="BD159" s="3">
        <v>4160</v>
      </c>
      <c r="BE159" s="3">
        <v>16365.070000000002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5507.5</v>
      </c>
      <c r="BL159" s="3">
        <v>0</v>
      </c>
      <c r="BM159" s="3">
        <v>0</v>
      </c>
      <c r="BN159" s="3">
        <v>1</v>
      </c>
      <c r="BO159" s="3">
        <v>0</v>
      </c>
      <c r="BP159" s="3">
        <v>0</v>
      </c>
      <c r="BQ159" s="3">
        <v>1930</v>
      </c>
      <c r="BR159" s="3">
        <v>2814.5</v>
      </c>
      <c r="BS159" s="3">
        <v>0</v>
      </c>
      <c r="BT159" s="3">
        <v>0</v>
      </c>
      <c r="BU159" s="3">
        <v>1900</v>
      </c>
      <c r="BV159" s="3">
        <v>0</v>
      </c>
      <c r="BW159" s="3">
        <v>0</v>
      </c>
      <c r="BX159" s="3">
        <v>52400.3</v>
      </c>
      <c r="BY159" s="3">
        <v>6779.74</v>
      </c>
      <c r="BZ159" s="3">
        <v>0</v>
      </c>
      <c r="CA159" s="3">
        <v>0</v>
      </c>
      <c r="CB159" s="3">
        <v>0</v>
      </c>
      <c r="CC159" s="3">
        <v>11131.76</v>
      </c>
      <c r="CD159" s="3">
        <v>0</v>
      </c>
    </row>
    <row r="160" spans="1:82" ht="15.05" x14ac:dyDescent="0.3">
      <c r="A160" s="25">
        <v>3016</v>
      </c>
      <c r="B160" s="42" t="str">
        <f>_xlfn.XLOOKUP(A160,'Schools lookup'!A:A,'Schools lookup'!B:B)</f>
        <v>CIP3016</v>
      </c>
      <c r="C160" s="42" t="str">
        <f>_xlfn.XLOOKUP(A160,'Schools lookup'!A:A,'Schools lookup'!C:C)</f>
        <v>Bradwell CofE (Controlled) Infant School</v>
      </c>
      <c r="D160" s="3">
        <v>73545.27</v>
      </c>
      <c r="E160" s="3">
        <v>0</v>
      </c>
      <c r="F160" s="3">
        <v>24229.08</v>
      </c>
      <c r="G160" s="3">
        <v>349256.31</v>
      </c>
      <c r="H160" s="3">
        <v>0</v>
      </c>
      <c r="I160" s="3">
        <v>2203.3000000000002</v>
      </c>
      <c r="J160" s="3">
        <v>0</v>
      </c>
      <c r="K160" s="3">
        <v>11180</v>
      </c>
      <c r="L160" s="3">
        <v>26967</v>
      </c>
      <c r="M160" s="3">
        <v>0</v>
      </c>
      <c r="N160" s="3">
        <v>0</v>
      </c>
      <c r="O160" s="3">
        <v>8528.5300000000007</v>
      </c>
      <c r="P160" s="3">
        <v>1194.49</v>
      </c>
      <c r="Q160" s="3">
        <v>1387.93</v>
      </c>
      <c r="R160" s="3">
        <v>475.09999999999997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181425.11000000004</v>
      </c>
      <c r="Y160" s="3">
        <v>1506.1299999999999</v>
      </c>
      <c r="Z160" s="3">
        <v>89899.22</v>
      </c>
      <c r="AA160" s="3">
        <v>3736.9300000000012</v>
      </c>
      <c r="AB160">
        <v>37450.619999999981</v>
      </c>
      <c r="AC160">
        <v>2.84</v>
      </c>
      <c r="AD160">
        <v>12542.040000000003</v>
      </c>
      <c r="AE160">
        <v>1786.2200000000003</v>
      </c>
      <c r="AF160">
        <v>1443</v>
      </c>
      <c r="AG160">
        <v>3104.81</v>
      </c>
      <c r="AH160">
        <v>517.36</v>
      </c>
      <c r="AI160">
        <v>29369.71</v>
      </c>
      <c r="AJ160">
        <v>1148</v>
      </c>
      <c r="AK160">
        <v>0</v>
      </c>
      <c r="AL160">
        <v>1281.1200000000001</v>
      </c>
      <c r="AM160">
        <v>5463.07</v>
      </c>
      <c r="AN160">
        <v>2694.6</v>
      </c>
      <c r="AO160">
        <v>1620.6899999999996</v>
      </c>
      <c r="AP160">
        <v>12575.330000000005</v>
      </c>
      <c r="AQ160">
        <v>1971</v>
      </c>
      <c r="AR160">
        <v>0</v>
      </c>
      <c r="AS160">
        <v>3427.0899999999997</v>
      </c>
      <c r="AT160">
        <v>0</v>
      </c>
      <c r="AU160">
        <v>0</v>
      </c>
      <c r="AV160">
        <v>1108.9999999999998</v>
      </c>
      <c r="AW160">
        <v>0</v>
      </c>
      <c r="AX160">
        <v>0</v>
      </c>
      <c r="AY160">
        <v>587.70000000000005</v>
      </c>
      <c r="AZ160">
        <v>693</v>
      </c>
      <c r="BA160">
        <v>116</v>
      </c>
      <c r="BB160">
        <v>24100.820000000003</v>
      </c>
      <c r="BC160" s="3">
        <v>345</v>
      </c>
      <c r="BD160" s="3">
        <v>5018.6499999999996</v>
      </c>
      <c r="BE160" s="3">
        <v>13063.739999999991</v>
      </c>
      <c r="BF160" s="3">
        <v>0</v>
      </c>
      <c r="BG160" s="3">
        <v>0</v>
      </c>
      <c r="BH160" s="3">
        <v>0</v>
      </c>
      <c r="BI160" s="3">
        <v>27129.639999999996</v>
      </c>
      <c r="BJ160" s="3">
        <v>0</v>
      </c>
      <c r="BK160" s="3">
        <v>4326.25</v>
      </c>
      <c r="BL160" s="3">
        <v>0</v>
      </c>
      <c r="BM160" s="3">
        <v>0</v>
      </c>
      <c r="BN160" s="3">
        <v>1</v>
      </c>
      <c r="BO160" s="3">
        <v>0</v>
      </c>
      <c r="BP160" s="3">
        <v>0</v>
      </c>
      <c r="BQ160" s="3">
        <v>0</v>
      </c>
      <c r="BR160" s="3">
        <v>0</v>
      </c>
      <c r="BS160" s="3">
        <v>0</v>
      </c>
      <c r="BT160" s="3">
        <v>0</v>
      </c>
      <c r="BU160" s="3">
        <v>0</v>
      </c>
      <c r="BV160" s="3">
        <v>0</v>
      </c>
      <c r="BW160" s="3">
        <v>0</v>
      </c>
      <c r="BX160" s="3">
        <v>36741.969999999994</v>
      </c>
      <c r="BY160" s="3">
        <v>28555.33</v>
      </c>
      <c r="BZ160" s="3">
        <v>0</v>
      </c>
      <c r="CA160" s="3">
        <v>-27129.639999999996</v>
      </c>
      <c r="CB160" s="3">
        <v>0</v>
      </c>
      <c r="CC160" s="3">
        <v>-45797.460000000006</v>
      </c>
      <c r="CD160" s="3">
        <v>0</v>
      </c>
    </row>
    <row r="161" spans="1:83" ht="15.05" x14ac:dyDescent="0.3">
      <c r="A161" s="25">
        <v>3018</v>
      </c>
      <c r="B161" s="42" t="str">
        <f>_xlfn.XLOOKUP(A161,'Schools lookup'!A:A,'Schools lookup'!B:B)</f>
        <v>CIP3018</v>
      </c>
      <c r="C161" s="42" t="str">
        <f>_xlfn.XLOOKUP(A161,'Schools lookup'!A:A,'Schools lookup'!C:C)</f>
        <v>Breadsall CE Primary School</v>
      </c>
      <c r="D161" s="3">
        <v>259942.48</v>
      </c>
      <c r="E161" s="3">
        <v>1527.7099999999991</v>
      </c>
      <c r="F161" s="3">
        <v>30631.94</v>
      </c>
      <c r="G161" s="3">
        <v>668551.31999999995</v>
      </c>
      <c r="H161" s="3">
        <v>0</v>
      </c>
      <c r="I161" s="3">
        <v>58571.040000000001</v>
      </c>
      <c r="J161" s="3">
        <v>0</v>
      </c>
      <c r="K161" s="3">
        <v>15865</v>
      </c>
      <c r="L161" s="3">
        <v>57083</v>
      </c>
      <c r="M161" s="3">
        <v>0</v>
      </c>
      <c r="N161" s="3">
        <v>672</v>
      </c>
      <c r="O161" s="3">
        <v>16844.2</v>
      </c>
      <c r="P161" s="3">
        <v>11664.84</v>
      </c>
      <c r="Q161" s="3">
        <v>23909.75</v>
      </c>
      <c r="R161" s="3">
        <v>1867.84</v>
      </c>
      <c r="S161" s="3">
        <v>9658</v>
      </c>
      <c r="T161" s="3">
        <v>0</v>
      </c>
      <c r="U161" s="3">
        <v>0</v>
      </c>
      <c r="V161" s="3">
        <v>0</v>
      </c>
      <c r="W161" s="3">
        <v>24255.95</v>
      </c>
      <c r="X161" s="3">
        <v>371468.19999999995</v>
      </c>
      <c r="Y161" s="3">
        <v>10818.76</v>
      </c>
      <c r="Z161" s="3">
        <v>169425.22999999998</v>
      </c>
      <c r="AA161" s="3">
        <v>26711.51</v>
      </c>
      <c r="AB161">
        <v>31087.05000000001</v>
      </c>
      <c r="AC161">
        <v>12.620000000000001</v>
      </c>
      <c r="AD161">
        <v>19570.129999999994</v>
      </c>
      <c r="AE161">
        <v>3500.4799999999996</v>
      </c>
      <c r="AF161">
        <v>5413.36</v>
      </c>
      <c r="AG161">
        <v>8438.86</v>
      </c>
      <c r="AH161">
        <v>2512.41</v>
      </c>
      <c r="AI161">
        <v>6813.7199999999993</v>
      </c>
      <c r="AJ161">
        <v>2613.2800000000002</v>
      </c>
      <c r="AK161">
        <v>3335.6800000000003</v>
      </c>
      <c r="AL161">
        <v>2371.0699999999997</v>
      </c>
      <c r="AM161">
        <v>15938.440000000002</v>
      </c>
      <c r="AN161">
        <v>30247.5</v>
      </c>
      <c r="AO161">
        <v>4441.0100000000011</v>
      </c>
      <c r="AP161">
        <v>38791.069999999956</v>
      </c>
      <c r="AQ161">
        <v>2404.46</v>
      </c>
      <c r="AR161">
        <v>0</v>
      </c>
      <c r="AS161">
        <v>1756.5</v>
      </c>
      <c r="AT161">
        <v>0</v>
      </c>
      <c r="AU161">
        <v>930</v>
      </c>
      <c r="AV161">
        <v>0</v>
      </c>
      <c r="AW161">
        <v>0</v>
      </c>
      <c r="AX161">
        <v>0</v>
      </c>
      <c r="AY161">
        <v>9435.380000000001</v>
      </c>
      <c r="AZ161">
        <v>3828</v>
      </c>
      <c r="BA161">
        <v>5829.71</v>
      </c>
      <c r="BB161">
        <v>44757.610000000015</v>
      </c>
      <c r="BC161" s="3">
        <v>27679.230000000003</v>
      </c>
      <c r="BD161" s="3">
        <v>11906.11</v>
      </c>
      <c r="BE161" s="3">
        <v>19873.080000000002</v>
      </c>
      <c r="BF161" s="3">
        <v>0</v>
      </c>
      <c r="BG161" s="3">
        <v>0</v>
      </c>
      <c r="BH161" s="3">
        <v>0</v>
      </c>
      <c r="BI161" s="3">
        <v>14353.780000000002</v>
      </c>
      <c r="BJ161" s="3">
        <v>2000</v>
      </c>
      <c r="BK161" s="3">
        <v>5282.5</v>
      </c>
      <c r="BL161" s="3">
        <v>0</v>
      </c>
      <c r="BM161" s="3">
        <v>0</v>
      </c>
      <c r="BN161" s="3">
        <v>1</v>
      </c>
      <c r="BO161" s="3">
        <v>0</v>
      </c>
      <c r="BP161" s="3">
        <v>0</v>
      </c>
      <c r="BQ161" s="3">
        <v>14552.48</v>
      </c>
      <c r="BR161" s="3">
        <v>0</v>
      </c>
      <c r="BS161" s="3">
        <v>0</v>
      </c>
      <c r="BT161" s="3">
        <v>0</v>
      </c>
      <c r="BU161" s="3">
        <v>2755</v>
      </c>
      <c r="BV161" s="3">
        <v>0</v>
      </c>
      <c r="BW161" s="3">
        <v>0</v>
      </c>
      <c r="BX161" s="3">
        <v>242719.01</v>
      </c>
      <c r="BY161" s="3">
        <v>18606.96</v>
      </c>
      <c r="BZ161" s="3">
        <v>0</v>
      </c>
      <c r="CA161" s="3">
        <v>9429.8799999999974</v>
      </c>
      <c r="CB161" s="3">
        <v>0</v>
      </c>
      <c r="CC161" s="3">
        <v>0</v>
      </c>
      <c r="CD161" s="3">
        <v>0</v>
      </c>
    </row>
    <row r="162" spans="1:83" ht="15.05" x14ac:dyDescent="0.3">
      <c r="A162" s="25">
        <v>3019</v>
      </c>
      <c r="B162" s="42" t="str">
        <f>_xlfn.XLOOKUP(A162,'Schools lookup'!A:A,'Schools lookup'!B:B)</f>
        <v>CIP3019</v>
      </c>
      <c r="C162" s="42" t="str">
        <f>_xlfn.XLOOKUP(A162,'Schools lookup'!A:A,'Schools lookup'!C:C)</f>
        <v>Fairfield Endowed CofE (C) Junior School</v>
      </c>
      <c r="D162" s="3">
        <v>267974.42000000004</v>
      </c>
      <c r="E162" s="3">
        <v>-126158.5</v>
      </c>
      <c r="F162" s="3">
        <v>36834.75</v>
      </c>
      <c r="G162" s="3">
        <v>1145154.53</v>
      </c>
      <c r="H162" s="3">
        <v>0</v>
      </c>
      <c r="I162" s="3">
        <v>100617.13</v>
      </c>
      <c r="J162" s="3">
        <v>0</v>
      </c>
      <c r="K162" s="3">
        <v>153015</v>
      </c>
      <c r="L162" s="3">
        <v>52712.93</v>
      </c>
      <c r="M162" s="3">
        <v>4000</v>
      </c>
      <c r="N162" s="3">
        <v>0</v>
      </c>
      <c r="O162" s="3">
        <v>22682.55</v>
      </c>
      <c r="P162" s="3">
        <v>18627.22</v>
      </c>
      <c r="Q162" s="3">
        <v>407.41</v>
      </c>
      <c r="R162" s="3">
        <v>0</v>
      </c>
      <c r="S162" s="3">
        <v>1185</v>
      </c>
      <c r="T162" s="3">
        <v>0</v>
      </c>
      <c r="U162" s="3">
        <v>0</v>
      </c>
      <c r="V162" s="3">
        <v>0</v>
      </c>
      <c r="W162" s="3">
        <v>0</v>
      </c>
      <c r="X162" s="3">
        <v>770696.05000000016</v>
      </c>
      <c r="Y162" s="3">
        <v>5130.6499999999996</v>
      </c>
      <c r="Z162" s="3">
        <v>189100.58999999997</v>
      </c>
      <c r="AA162" s="3">
        <v>55911.94000000001</v>
      </c>
      <c r="AB162">
        <v>76612.860000000015</v>
      </c>
      <c r="AC162">
        <v>0</v>
      </c>
      <c r="AD162">
        <v>26631.990000000005</v>
      </c>
      <c r="AE162">
        <v>25317.690000000002</v>
      </c>
      <c r="AF162">
        <v>4602.28</v>
      </c>
      <c r="AG162">
        <v>14510.29</v>
      </c>
      <c r="AH162">
        <v>1426.54</v>
      </c>
      <c r="AI162">
        <v>30429.160000000003</v>
      </c>
      <c r="AJ162">
        <v>0</v>
      </c>
      <c r="AK162">
        <v>0</v>
      </c>
      <c r="AL162">
        <v>8412.57</v>
      </c>
      <c r="AM162">
        <v>22940.04</v>
      </c>
      <c r="AN162">
        <v>20583.75</v>
      </c>
      <c r="AO162">
        <v>12129.120000000003</v>
      </c>
      <c r="AP162">
        <v>56192.929999999978</v>
      </c>
      <c r="AQ162">
        <v>0</v>
      </c>
      <c r="AR162">
        <v>0</v>
      </c>
      <c r="AS162">
        <v>6853.25</v>
      </c>
      <c r="AT162" s="20">
        <v>0</v>
      </c>
      <c r="AU162">
        <v>7255.01</v>
      </c>
      <c r="AV162">
        <v>0</v>
      </c>
      <c r="AW162">
        <v>725</v>
      </c>
      <c r="AX162">
        <v>0</v>
      </c>
      <c r="AY162">
        <v>6714.59</v>
      </c>
      <c r="AZ162">
        <v>5907</v>
      </c>
      <c r="BA162">
        <v>18808.899999999998</v>
      </c>
      <c r="BB162">
        <v>68506.539999999979</v>
      </c>
      <c r="BC162" s="3">
        <v>174.65999999999997</v>
      </c>
      <c r="BD162" s="3">
        <v>5885.01</v>
      </c>
      <c r="BE162" s="3">
        <v>22039.95</v>
      </c>
      <c r="BF162" s="3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6227.5</v>
      </c>
      <c r="BL162" s="3">
        <v>0</v>
      </c>
      <c r="BM162" s="3">
        <v>0</v>
      </c>
      <c r="BN162" s="3">
        <v>1</v>
      </c>
      <c r="BO162" s="3">
        <v>0</v>
      </c>
      <c r="BP162" s="3">
        <v>5172</v>
      </c>
      <c r="BQ162" s="3">
        <v>497.66999999999973</v>
      </c>
      <c r="BR162" s="3">
        <v>0</v>
      </c>
      <c r="BS162" s="3">
        <v>0</v>
      </c>
      <c r="BT162" s="3">
        <v>0</v>
      </c>
      <c r="BU162" s="3">
        <v>2370</v>
      </c>
      <c r="BV162" s="3">
        <v>0</v>
      </c>
      <c r="BW162" s="3">
        <v>0</v>
      </c>
      <c r="BX162" s="3">
        <v>302877.82999999996</v>
      </c>
      <c r="BY162" s="3">
        <v>35022.58</v>
      </c>
      <c r="BZ162" s="3">
        <v>0</v>
      </c>
      <c r="CA162" s="3">
        <v>-126158.5</v>
      </c>
      <c r="CB162" s="3">
        <v>0</v>
      </c>
      <c r="CC162" s="3">
        <v>1271.2900000000009</v>
      </c>
      <c r="CD162" s="3">
        <v>0</v>
      </c>
    </row>
    <row r="163" spans="1:83" ht="15.05" x14ac:dyDescent="0.3">
      <c r="A163" s="25">
        <v>3022</v>
      </c>
      <c r="B163" s="42" t="str">
        <f>_xlfn.XLOOKUP(A163,'Schools lookup'!A:A,'Schools lookup'!B:B)</f>
        <v>CIP3022</v>
      </c>
      <c r="C163" s="42" t="str">
        <f>_xlfn.XLOOKUP(A163,'Schools lookup'!A:A,'Schools lookup'!C:C)</f>
        <v>Castleton CofE Primary School</v>
      </c>
      <c r="D163" s="3">
        <v>65705.56</v>
      </c>
      <c r="E163" s="3">
        <v>7469.2</v>
      </c>
      <c r="F163" s="3">
        <v>26855.03</v>
      </c>
      <c r="G163" s="3">
        <v>317859.7</v>
      </c>
      <c r="H163" s="3">
        <v>0</v>
      </c>
      <c r="I163" s="3">
        <v>0</v>
      </c>
      <c r="J163" s="3">
        <v>0</v>
      </c>
      <c r="K163" s="3">
        <v>6060</v>
      </c>
      <c r="L163" s="3">
        <v>20753.189999999999</v>
      </c>
      <c r="M163" s="3">
        <v>0</v>
      </c>
      <c r="N163" s="3">
        <v>0</v>
      </c>
      <c r="O163" s="3">
        <v>15944.59</v>
      </c>
      <c r="P163" s="3">
        <v>2939.34</v>
      </c>
      <c r="Q163" s="3">
        <v>2704.2200000000003</v>
      </c>
      <c r="R163" s="3">
        <v>12.85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183572.26</v>
      </c>
      <c r="Y163" s="3">
        <v>4595.3999999999996</v>
      </c>
      <c r="Z163" s="3">
        <v>59160.369999999988</v>
      </c>
      <c r="AA163" s="3">
        <v>0</v>
      </c>
      <c r="AB163">
        <v>17000.75</v>
      </c>
      <c r="AC163">
        <v>0</v>
      </c>
      <c r="AD163">
        <v>6081.6299999999983</v>
      </c>
      <c r="AE163">
        <v>1176.5799999999997</v>
      </c>
      <c r="AF163">
        <v>1425.8</v>
      </c>
      <c r="AG163">
        <v>3564.81</v>
      </c>
      <c r="AH163">
        <v>545.51</v>
      </c>
      <c r="AI163">
        <v>3735.7499999999995</v>
      </c>
      <c r="AJ163">
        <v>433.86</v>
      </c>
      <c r="AK163">
        <v>5017.0399999999991</v>
      </c>
      <c r="AL163">
        <v>409.82000000000005</v>
      </c>
      <c r="AM163">
        <v>3126.6300000000006</v>
      </c>
      <c r="AN163">
        <v>2370.25</v>
      </c>
      <c r="AO163">
        <v>10698.43</v>
      </c>
      <c r="AP163">
        <v>20263.190000000002</v>
      </c>
      <c r="AQ163">
        <v>4239</v>
      </c>
      <c r="AR163">
        <v>0</v>
      </c>
      <c r="AS163">
        <v>3551.73</v>
      </c>
      <c r="AT163" s="20">
        <v>0</v>
      </c>
      <c r="AU163">
        <v>3188.64</v>
      </c>
      <c r="AV163">
        <v>0</v>
      </c>
      <c r="AW163">
        <v>0</v>
      </c>
      <c r="AX163">
        <v>0</v>
      </c>
      <c r="AY163">
        <v>8391.5299999999988</v>
      </c>
      <c r="AZ163">
        <v>528</v>
      </c>
      <c r="BA163">
        <v>899.59999999999991</v>
      </c>
      <c r="BB163">
        <v>15757.349999999993</v>
      </c>
      <c r="BC163" s="3">
        <v>3070</v>
      </c>
      <c r="BD163" s="3">
        <v>5451.72</v>
      </c>
      <c r="BE163" s="3">
        <v>12523.9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4247.5</v>
      </c>
      <c r="BL163" s="3">
        <v>0</v>
      </c>
      <c r="BM163" s="3">
        <v>0</v>
      </c>
      <c r="BN163" s="3">
        <v>1</v>
      </c>
      <c r="BO163" s="3">
        <v>0</v>
      </c>
      <c r="BP163" s="3">
        <v>7878.23</v>
      </c>
      <c r="BQ163" s="3">
        <v>0</v>
      </c>
      <c r="BR163" s="3">
        <v>0</v>
      </c>
      <c r="BS163" s="3">
        <v>0</v>
      </c>
      <c r="BT163" s="3">
        <v>0</v>
      </c>
      <c r="BU163" s="3">
        <v>3540</v>
      </c>
      <c r="BV163" s="3">
        <v>0</v>
      </c>
      <c r="BW163" s="3">
        <v>0</v>
      </c>
      <c r="BX163" s="3">
        <v>51199.9</v>
      </c>
      <c r="BY163" s="3">
        <v>19684.3</v>
      </c>
      <c r="BZ163" s="3">
        <v>0</v>
      </c>
      <c r="CA163" s="3">
        <v>7469.2</v>
      </c>
      <c r="CB163" s="3">
        <v>0</v>
      </c>
      <c r="CC163" s="3">
        <v>-14072.56</v>
      </c>
      <c r="CD163" s="3">
        <v>0</v>
      </c>
    </row>
    <row r="164" spans="1:83" ht="15.05" x14ac:dyDescent="0.3">
      <c r="A164" s="25">
        <v>3024</v>
      </c>
      <c r="B164" s="42" t="str">
        <f>_xlfn.XLOOKUP(A164,'Schools lookup'!A:A,'Schools lookup'!B:B)</f>
        <v>CIP3024</v>
      </c>
      <c r="C164" s="42" t="str">
        <f>_xlfn.XLOOKUP(A164,'Schools lookup'!A:A,'Schools lookup'!C:C)</f>
        <v>Dove Holes CofE Primary School</v>
      </c>
      <c r="D164" s="3">
        <v>53492.800000000003</v>
      </c>
      <c r="E164" s="3">
        <v>0</v>
      </c>
      <c r="F164" s="3">
        <v>22566.84</v>
      </c>
      <c r="G164" s="3">
        <v>442482.22000000003</v>
      </c>
      <c r="H164" s="3">
        <v>0</v>
      </c>
      <c r="I164" s="3">
        <v>12823.869999999999</v>
      </c>
      <c r="J164" s="3">
        <v>0</v>
      </c>
      <c r="K164" s="3">
        <v>30300</v>
      </c>
      <c r="L164" s="3">
        <v>35374.93</v>
      </c>
      <c r="M164" s="3">
        <v>0</v>
      </c>
      <c r="N164" s="3">
        <v>0</v>
      </c>
      <c r="O164" s="3">
        <v>6626.65</v>
      </c>
      <c r="P164" s="3">
        <v>5045.6900000000005</v>
      </c>
      <c r="Q164" s="3">
        <v>3674.01</v>
      </c>
      <c r="R164" s="3">
        <v>16.260000000000002</v>
      </c>
      <c r="S164" s="3">
        <v>2550.0199999999991</v>
      </c>
      <c r="T164" s="3">
        <v>0</v>
      </c>
      <c r="U164" s="3">
        <v>0</v>
      </c>
      <c r="V164" s="3">
        <v>0</v>
      </c>
      <c r="W164" s="3">
        <v>0</v>
      </c>
      <c r="X164" s="3">
        <v>286433.3899999999</v>
      </c>
      <c r="Y164" s="3">
        <v>0</v>
      </c>
      <c r="Z164" s="3">
        <v>48626.040000000008</v>
      </c>
      <c r="AA164" s="3">
        <v>9134.1400000000049</v>
      </c>
      <c r="AB164">
        <v>20596.59</v>
      </c>
      <c r="AC164">
        <v>0</v>
      </c>
      <c r="AD164">
        <v>5123.4199999999992</v>
      </c>
      <c r="AE164">
        <v>1446.6</v>
      </c>
      <c r="AF164">
        <v>1144.9299999999998</v>
      </c>
      <c r="AG164">
        <v>5257.83</v>
      </c>
      <c r="AH164">
        <v>978.44</v>
      </c>
      <c r="AI164">
        <v>7615.94</v>
      </c>
      <c r="AJ164">
        <v>0</v>
      </c>
      <c r="AK164">
        <v>889.85000000000014</v>
      </c>
      <c r="AL164">
        <v>1493.9399999999998</v>
      </c>
      <c r="AM164">
        <v>11863.43</v>
      </c>
      <c r="AN164">
        <v>5988</v>
      </c>
      <c r="AO164">
        <v>2268.8900000000003</v>
      </c>
      <c r="AP164">
        <v>10014.189999999999</v>
      </c>
      <c r="AQ164">
        <v>1615</v>
      </c>
      <c r="AR164">
        <v>0</v>
      </c>
      <c r="AS164">
        <v>2972.88</v>
      </c>
      <c r="AT164">
        <v>0</v>
      </c>
      <c r="AU164">
        <v>0</v>
      </c>
      <c r="AV164">
        <v>0</v>
      </c>
      <c r="AW164">
        <v>905</v>
      </c>
      <c r="AX164">
        <v>0</v>
      </c>
      <c r="AY164">
        <v>3530.0899999999997</v>
      </c>
      <c r="AZ164">
        <v>1683</v>
      </c>
      <c r="BA164">
        <v>5690.58</v>
      </c>
      <c r="BB164">
        <v>30792.609999999997</v>
      </c>
      <c r="BC164" s="3">
        <v>12504.51</v>
      </c>
      <c r="BD164" s="3">
        <v>4899.24</v>
      </c>
      <c r="BE164" s="3">
        <v>11640.86</v>
      </c>
      <c r="BF164" s="3">
        <v>0</v>
      </c>
      <c r="BG164" s="3">
        <v>0</v>
      </c>
      <c r="BH164" s="3">
        <v>0</v>
      </c>
      <c r="BI164" s="3">
        <v>0</v>
      </c>
      <c r="BJ164" s="3">
        <v>0</v>
      </c>
      <c r="BK164" s="3">
        <v>4618.75</v>
      </c>
      <c r="BL164" s="3">
        <v>0</v>
      </c>
      <c r="BM164" s="3">
        <v>0</v>
      </c>
      <c r="BN164" s="3">
        <v>1</v>
      </c>
      <c r="BO164" s="3">
        <v>0</v>
      </c>
      <c r="BP164" s="3">
        <v>7595</v>
      </c>
      <c r="BQ164" s="3">
        <v>0</v>
      </c>
      <c r="BR164" s="3">
        <v>664</v>
      </c>
      <c r="BS164" s="3">
        <v>0</v>
      </c>
      <c r="BT164" s="3">
        <v>0</v>
      </c>
      <c r="BU164" s="3">
        <v>1236</v>
      </c>
      <c r="BV164" s="3">
        <v>179</v>
      </c>
      <c r="BW164" s="3">
        <v>0</v>
      </c>
      <c r="BX164" s="3">
        <v>97277.06</v>
      </c>
      <c r="BY164" s="3">
        <v>17511.59</v>
      </c>
      <c r="BZ164" s="3">
        <v>0</v>
      </c>
      <c r="CA164" s="3">
        <v>0</v>
      </c>
      <c r="CB164" s="3">
        <v>0</v>
      </c>
      <c r="CC164" s="3">
        <v>79179.909999999989</v>
      </c>
      <c r="CD164" s="3">
        <v>0</v>
      </c>
    </row>
    <row r="165" spans="1:83" ht="15.05" x14ac:dyDescent="0.3">
      <c r="A165" s="25">
        <v>3026</v>
      </c>
      <c r="B165" s="42" t="str">
        <f>_xlfn.XLOOKUP(A165,'Schools lookup'!A:A,'Schools lookup'!B:B)</f>
        <v>CIP3026</v>
      </c>
      <c r="C165" s="42" t="str">
        <f>_xlfn.XLOOKUP(A165,'Schools lookup'!A:A,'Schools lookup'!C:C)</f>
        <v>Clifton CofE Primary School</v>
      </c>
      <c r="D165" s="3">
        <v>-140935.62</v>
      </c>
      <c r="E165" s="3">
        <v>3000</v>
      </c>
      <c r="F165" s="3">
        <v>-4833.6499999999996</v>
      </c>
      <c r="G165" s="3">
        <v>655070.97</v>
      </c>
      <c r="H165" s="3">
        <v>0</v>
      </c>
      <c r="I165" s="3">
        <v>16254.379999999997</v>
      </c>
      <c r="J165" s="3">
        <v>0</v>
      </c>
      <c r="K165" s="3">
        <v>29100</v>
      </c>
      <c r="L165" s="3">
        <v>54355.64</v>
      </c>
      <c r="M165" s="3">
        <v>0</v>
      </c>
      <c r="N165" s="3">
        <v>0</v>
      </c>
      <c r="O165" s="3">
        <v>179720.92</v>
      </c>
      <c r="P165" s="3">
        <v>15025.529999999999</v>
      </c>
      <c r="Q165" s="3">
        <v>10184.99</v>
      </c>
      <c r="R165" s="3">
        <v>131.75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330588.07999999996</v>
      </c>
      <c r="Y165" s="3">
        <v>9583.11</v>
      </c>
      <c r="Z165" s="3">
        <v>173432.07000000009</v>
      </c>
      <c r="AA165" s="3">
        <v>0</v>
      </c>
      <c r="AB165">
        <v>22855.979999999989</v>
      </c>
      <c r="AC165">
        <v>0</v>
      </c>
      <c r="AD165">
        <v>25896.929999999997</v>
      </c>
      <c r="AE165">
        <v>2624.8400000000006</v>
      </c>
      <c r="AF165">
        <v>180</v>
      </c>
      <c r="AG165">
        <v>8359.4500000000007</v>
      </c>
      <c r="AH165">
        <v>1702.8600000000001</v>
      </c>
      <c r="AI165">
        <v>7089.6399999999994</v>
      </c>
      <c r="AJ165">
        <v>1102.71</v>
      </c>
      <c r="AK165">
        <v>19989.669999999998</v>
      </c>
      <c r="AL165">
        <v>1747.04</v>
      </c>
      <c r="AM165">
        <v>10481.17</v>
      </c>
      <c r="AN165">
        <v>6112.75</v>
      </c>
      <c r="AO165">
        <v>7746.1099999999969</v>
      </c>
      <c r="AP165">
        <v>16301.300000000007</v>
      </c>
      <c r="AQ165">
        <v>4074.5999999999976</v>
      </c>
      <c r="AR165">
        <v>0</v>
      </c>
      <c r="AS165">
        <v>10822.61</v>
      </c>
      <c r="AT165">
        <v>0</v>
      </c>
      <c r="AU165">
        <v>1992.09</v>
      </c>
      <c r="AV165">
        <v>0</v>
      </c>
      <c r="AW165">
        <v>240</v>
      </c>
      <c r="AX165">
        <v>0</v>
      </c>
      <c r="AY165">
        <v>5505.8099999999986</v>
      </c>
      <c r="AZ165">
        <v>3399</v>
      </c>
      <c r="BA165">
        <v>68693.350000000006</v>
      </c>
      <c r="BB165">
        <v>54923.94</v>
      </c>
      <c r="BC165" s="3">
        <v>0</v>
      </c>
      <c r="BD165" s="3">
        <v>39419.529999999992</v>
      </c>
      <c r="BE165" s="3">
        <v>15504.619999999999</v>
      </c>
      <c r="BF165" s="3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5147.5</v>
      </c>
      <c r="BL165" s="3">
        <v>0</v>
      </c>
      <c r="BM165" s="3">
        <v>0</v>
      </c>
      <c r="BN165" s="3">
        <v>1</v>
      </c>
      <c r="BO165" s="3">
        <v>0</v>
      </c>
      <c r="BP165" s="3">
        <v>0</v>
      </c>
      <c r="BQ165" s="3">
        <v>0</v>
      </c>
      <c r="BR165" s="3">
        <v>0</v>
      </c>
      <c r="BS165" s="3">
        <v>0</v>
      </c>
      <c r="BT165" s="3">
        <v>0</v>
      </c>
      <c r="BU165" s="3">
        <v>0</v>
      </c>
      <c r="BV165" s="3">
        <v>0</v>
      </c>
      <c r="BW165" s="3">
        <v>0</v>
      </c>
      <c r="BX165" s="3">
        <v>-31460.7</v>
      </c>
      <c r="BY165" s="3">
        <v>313.85000000000002</v>
      </c>
      <c r="BZ165" s="3">
        <v>0</v>
      </c>
      <c r="CA165" s="3">
        <v>3000</v>
      </c>
      <c r="CB165" s="3">
        <v>0</v>
      </c>
      <c r="CC165" s="3">
        <v>-13160.64</v>
      </c>
      <c r="CD165" s="3">
        <v>0</v>
      </c>
    </row>
    <row r="166" spans="1:83" ht="15.05" x14ac:dyDescent="0.3">
      <c r="A166" s="25">
        <v>3027</v>
      </c>
      <c r="B166" s="42" t="str">
        <f>_xlfn.XLOOKUP(A166,'Schools lookup'!A:A,'Schools lookup'!B:B)</f>
        <v>CIP3027</v>
      </c>
      <c r="C166" s="42" t="str">
        <f>_xlfn.XLOOKUP(A166,'Schools lookup'!A:A,'Schools lookup'!C:C)</f>
        <v>Coton-in-the-Elms Cof E Primary School</v>
      </c>
      <c r="D166" s="3">
        <v>-36362.06</v>
      </c>
      <c r="E166" s="3">
        <v>0</v>
      </c>
      <c r="F166" s="3">
        <v>6822.77</v>
      </c>
      <c r="G166" s="3">
        <v>859500.32</v>
      </c>
      <c r="H166" s="3">
        <v>0</v>
      </c>
      <c r="I166" s="3">
        <v>70231.010000000009</v>
      </c>
      <c r="J166" s="3">
        <v>0</v>
      </c>
      <c r="K166" s="3">
        <v>54092</v>
      </c>
      <c r="L166" s="3">
        <v>70364</v>
      </c>
      <c r="M166" s="3">
        <v>0</v>
      </c>
      <c r="N166" s="3">
        <v>2364.04</v>
      </c>
      <c r="O166" s="3">
        <v>4459.3300000000008</v>
      </c>
      <c r="P166" s="3">
        <v>19219.440000000002</v>
      </c>
      <c r="Q166" s="3">
        <v>1428.62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582608.31999999995</v>
      </c>
      <c r="Y166" s="3">
        <v>0</v>
      </c>
      <c r="Z166" s="3">
        <v>164646.79999999996</v>
      </c>
      <c r="AA166" s="3">
        <v>24069.150000000005</v>
      </c>
      <c r="AB166">
        <v>53225.789999999972</v>
      </c>
      <c r="AC166">
        <v>1299.2099999999998</v>
      </c>
      <c r="AD166">
        <v>17984.879999999994</v>
      </c>
      <c r="AE166">
        <v>4522.8999999999996</v>
      </c>
      <c r="AF166">
        <v>3375.9</v>
      </c>
      <c r="AG166">
        <v>8931.27</v>
      </c>
      <c r="AH166">
        <v>1147.6099999999999</v>
      </c>
      <c r="AI166">
        <v>15153.54</v>
      </c>
      <c r="AJ166">
        <v>3403.8999999999996</v>
      </c>
      <c r="AK166">
        <v>1173.23</v>
      </c>
      <c r="AL166">
        <v>1633.6599999999999</v>
      </c>
      <c r="AM166">
        <v>17215.43</v>
      </c>
      <c r="AN166">
        <v>11726.5</v>
      </c>
      <c r="AO166">
        <v>3040.31</v>
      </c>
      <c r="AP166">
        <v>31725.409999999993</v>
      </c>
      <c r="AQ166">
        <v>0</v>
      </c>
      <c r="AR166">
        <v>0</v>
      </c>
      <c r="AS166">
        <v>922.63</v>
      </c>
      <c r="AT166">
        <v>0</v>
      </c>
      <c r="AU166">
        <v>1960.5</v>
      </c>
      <c r="AV166">
        <v>0</v>
      </c>
      <c r="AW166">
        <v>0</v>
      </c>
      <c r="AX166">
        <v>0</v>
      </c>
      <c r="AY166">
        <v>22102.050000000007</v>
      </c>
      <c r="AZ166">
        <v>4752</v>
      </c>
      <c r="BA166">
        <v>4377.7699999999995</v>
      </c>
      <c r="BB166">
        <v>60976.87999999999</v>
      </c>
      <c r="BC166" s="3">
        <v>21746.630000000005</v>
      </c>
      <c r="BD166" s="3">
        <v>7756.9299999999994</v>
      </c>
      <c r="BE166" s="3">
        <v>19019.28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5507.5</v>
      </c>
      <c r="BL166" s="3">
        <v>0</v>
      </c>
      <c r="BM166" s="3">
        <v>0</v>
      </c>
      <c r="BN166" s="3">
        <v>1</v>
      </c>
      <c r="BO166" s="3">
        <v>0</v>
      </c>
      <c r="BP166" s="3">
        <v>2110</v>
      </c>
      <c r="BQ166" s="3">
        <v>5164.1400000000003</v>
      </c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-45201.78</v>
      </c>
      <c r="BY166" s="3">
        <v>5056.13</v>
      </c>
      <c r="BZ166" s="3">
        <v>0</v>
      </c>
      <c r="CA166" s="3">
        <v>0</v>
      </c>
      <c r="CB166" s="3">
        <v>0</v>
      </c>
      <c r="CC166" s="3">
        <v>0</v>
      </c>
      <c r="CD166" s="3">
        <v>0</v>
      </c>
    </row>
    <row r="167" spans="1:83" ht="15.05" x14ac:dyDescent="0.3">
      <c r="A167" s="25">
        <v>3030</v>
      </c>
      <c r="B167" s="42" t="str">
        <f>_xlfn.XLOOKUP(A167,'Schools lookup'!A:A,'Schools lookup'!B:B)</f>
        <v>CIP3030</v>
      </c>
      <c r="C167" s="42" t="str">
        <f>_xlfn.XLOOKUP(A167,'Schools lookup'!A:A,'Schools lookup'!C:C)</f>
        <v>Edale CofE Primary School</v>
      </c>
      <c r="D167" s="3">
        <v>1450.36</v>
      </c>
      <c r="E167" s="3">
        <v>0</v>
      </c>
      <c r="F167" s="3">
        <v>29002.87</v>
      </c>
      <c r="G167" s="3">
        <v>296791.87</v>
      </c>
      <c r="H167" s="3">
        <v>0</v>
      </c>
      <c r="I167" s="3">
        <v>29004.45</v>
      </c>
      <c r="J167" s="3">
        <v>0</v>
      </c>
      <c r="K167" s="3">
        <v>5260</v>
      </c>
      <c r="L167" s="3">
        <v>26861.64</v>
      </c>
      <c r="M167" s="3">
        <v>0</v>
      </c>
      <c r="N167" s="3">
        <v>0</v>
      </c>
      <c r="O167" s="3">
        <v>22520.390000000003</v>
      </c>
      <c r="P167" s="3">
        <v>5058.45</v>
      </c>
      <c r="Q167" s="3">
        <v>20535.440000000002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125803.91999999998</v>
      </c>
      <c r="Y167" s="3">
        <v>30709.87</v>
      </c>
      <c r="Z167" s="3">
        <v>51059.22</v>
      </c>
      <c r="AA167" s="3">
        <v>0</v>
      </c>
      <c r="AB167">
        <v>20773.539999999997</v>
      </c>
      <c r="AC167">
        <v>3487.2400000000002</v>
      </c>
      <c r="AD167">
        <v>4968.2700000000004</v>
      </c>
      <c r="AE167">
        <v>1058.28</v>
      </c>
      <c r="AF167">
        <v>25</v>
      </c>
      <c r="AG167">
        <v>3444.41</v>
      </c>
      <c r="AH167">
        <v>183.3</v>
      </c>
      <c r="AI167">
        <v>2598.33</v>
      </c>
      <c r="AJ167">
        <v>0</v>
      </c>
      <c r="AK167">
        <v>9567.7999999999993</v>
      </c>
      <c r="AL167">
        <v>754.98</v>
      </c>
      <c r="AM167">
        <v>4856.24</v>
      </c>
      <c r="AN167">
        <v>2120.75</v>
      </c>
      <c r="AO167">
        <v>1424.1</v>
      </c>
      <c r="AP167">
        <v>24026.52</v>
      </c>
      <c r="AQ167">
        <v>7240.7000000000007</v>
      </c>
      <c r="AR167">
        <v>0</v>
      </c>
      <c r="AS167">
        <v>0</v>
      </c>
      <c r="AT167">
        <v>0</v>
      </c>
      <c r="AU167">
        <v>0</v>
      </c>
      <c r="AV167">
        <v>1357.2200000000003</v>
      </c>
      <c r="AW167">
        <v>0</v>
      </c>
      <c r="AX167">
        <v>0</v>
      </c>
      <c r="AY167">
        <v>6047.93</v>
      </c>
      <c r="AZ167">
        <v>759</v>
      </c>
      <c r="BA167">
        <v>0</v>
      </c>
      <c r="BB167">
        <v>7879.55</v>
      </c>
      <c r="BC167" s="3">
        <v>546.5</v>
      </c>
      <c r="BD167" s="3">
        <v>13096.75</v>
      </c>
      <c r="BE167" s="3">
        <v>6553.89</v>
      </c>
      <c r="BF167" s="3">
        <v>0</v>
      </c>
      <c r="BG167" s="3">
        <v>0</v>
      </c>
      <c r="BH167" s="3">
        <v>0</v>
      </c>
      <c r="BI167" s="3">
        <v>0</v>
      </c>
      <c r="BJ167" s="3">
        <v>0</v>
      </c>
      <c r="BK167" s="3">
        <v>4258.75</v>
      </c>
      <c r="BL167" s="3">
        <v>0</v>
      </c>
      <c r="BM167" s="3">
        <v>0</v>
      </c>
      <c r="BN167" s="3">
        <v>1</v>
      </c>
      <c r="BO167" s="3">
        <v>0</v>
      </c>
      <c r="BP167" s="3">
        <v>2800</v>
      </c>
      <c r="BQ167" s="3">
        <v>0</v>
      </c>
      <c r="BR167" s="3">
        <v>410</v>
      </c>
      <c r="BS167" s="3">
        <v>0</v>
      </c>
      <c r="BT167" s="3">
        <v>0</v>
      </c>
      <c r="BU167" s="3">
        <v>5492.85</v>
      </c>
      <c r="BV167" s="3">
        <v>0</v>
      </c>
      <c r="BW167" s="3">
        <v>0</v>
      </c>
      <c r="BX167" s="3">
        <v>77139.289999999994</v>
      </c>
      <c r="BY167" s="3">
        <v>24558.77</v>
      </c>
      <c r="BZ167" s="3">
        <v>0</v>
      </c>
      <c r="CA167" s="3">
        <v>0</v>
      </c>
      <c r="CB167" s="3">
        <v>0</v>
      </c>
      <c r="CC167" s="3">
        <v>10918</v>
      </c>
      <c r="CD167" s="3">
        <v>0</v>
      </c>
      <c r="CE167" s="2" t="s">
        <v>716</v>
      </c>
    </row>
    <row r="168" spans="1:83" ht="15.05" x14ac:dyDescent="0.3">
      <c r="A168" s="25">
        <v>3032</v>
      </c>
      <c r="B168" s="42" t="str">
        <f>_xlfn.XLOOKUP(A168,'Schools lookup'!A:A,'Schools lookup'!B:B)</f>
        <v>CIP3032</v>
      </c>
      <c r="C168" s="42" t="str">
        <f>_xlfn.XLOOKUP(A168,'Schools lookup'!A:A,'Schools lookup'!C:C)</f>
        <v>Creswell CofE Controlled Infant and Nursery</v>
      </c>
      <c r="D168" s="3">
        <v>49392.05</v>
      </c>
      <c r="E168" s="3">
        <v>-44795.64</v>
      </c>
      <c r="F168" s="3">
        <v>30753.65</v>
      </c>
      <c r="G168" s="3">
        <v>1438018.58</v>
      </c>
      <c r="H168" s="3">
        <v>0</v>
      </c>
      <c r="I168" s="3">
        <v>192568.02000000002</v>
      </c>
      <c r="J168" s="3">
        <v>0</v>
      </c>
      <c r="K168" s="3">
        <v>148418</v>
      </c>
      <c r="L168" s="3">
        <v>108788.85</v>
      </c>
      <c r="M168" s="3">
        <v>0</v>
      </c>
      <c r="N168" s="3">
        <v>53968.120000000024</v>
      </c>
      <c r="O168" s="3">
        <v>37928.449999999997</v>
      </c>
      <c r="P168" s="3">
        <v>-2181.8599999999997</v>
      </c>
      <c r="Q168" s="3">
        <v>1518.77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550</v>
      </c>
      <c r="X168" s="3">
        <v>683266.08000000007</v>
      </c>
      <c r="Y168" s="3">
        <v>3733.86</v>
      </c>
      <c r="Z168" s="3">
        <v>550554.55000000005</v>
      </c>
      <c r="AA168" s="3">
        <v>91867.85000000002</v>
      </c>
      <c r="AB168">
        <v>74275.299999999988</v>
      </c>
      <c r="AC168">
        <v>0</v>
      </c>
      <c r="AD168">
        <v>41986.660000000011</v>
      </c>
      <c r="AE168">
        <v>6629.5199999999995</v>
      </c>
      <c r="AF168">
        <v>2098</v>
      </c>
      <c r="AG168">
        <v>14972.9</v>
      </c>
      <c r="AH168">
        <v>1522.17</v>
      </c>
      <c r="AI168">
        <v>22870.979999999996</v>
      </c>
      <c r="AJ168">
        <v>3534.86</v>
      </c>
      <c r="AK168">
        <v>6955.4900000000007</v>
      </c>
      <c r="AL168">
        <v>10484.82</v>
      </c>
      <c r="AM168">
        <v>28817.120000000003</v>
      </c>
      <c r="AN168">
        <v>24326.25</v>
      </c>
      <c r="AO168">
        <v>5710.92</v>
      </c>
      <c r="AP168">
        <v>60698.910000000025</v>
      </c>
      <c r="AQ168">
        <v>2548.7399999999998</v>
      </c>
      <c r="AR168">
        <v>0</v>
      </c>
      <c r="AS168">
        <v>4372.2299999999996</v>
      </c>
      <c r="AT168" s="20">
        <v>0</v>
      </c>
      <c r="AU168">
        <v>1038</v>
      </c>
      <c r="AV168">
        <v>4371.0099999999993</v>
      </c>
      <c r="AW168">
        <v>0</v>
      </c>
      <c r="AX168">
        <v>0</v>
      </c>
      <c r="AY168">
        <v>-1880.4700000000007</v>
      </c>
      <c r="AZ168">
        <v>7140</v>
      </c>
      <c r="BA168">
        <v>2058.94</v>
      </c>
      <c r="BB168">
        <v>84545.659999999974</v>
      </c>
      <c r="BC168" s="3">
        <v>12647.89</v>
      </c>
      <c r="BD168" s="3">
        <v>61191.989999999969</v>
      </c>
      <c r="BE168" s="3">
        <v>34385.689999999988</v>
      </c>
      <c r="BF168" s="3">
        <v>0</v>
      </c>
      <c r="BG168" s="3">
        <v>0</v>
      </c>
      <c r="BH168" s="3">
        <v>0</v>
      </c>
      <c r="BI168" s="3">
        <v>7825.7399999999989</v>
      </c>
      <c r="BJ168" s="3">
        <v>0</v>
      </c>
      <c r="BK168" s="3">
        <v>6625.75</v>
      </c>
      <c r="BL168" s="3">
        <v>0</v>
      </c>
      <c r="BM168" s="3">
        <v>0</v>
      </c>
      <c r="BN168" s="3">
        <v>1</v>
      </c>
      <c r="BO168" s="3">
        <v>0</v>
      </c>
      <c r="BP168" s="3">
        <v>11774.11</v>
      </c>
      <c r="BQ168" s="3">
        <v>792</v>
      </c>
      <c r="BR168" s="3">
        <v>0</v>
      </c>
      <c r="BS168" s="3">
        <v>0</v>
      </c>
      <c r="BT168" s="3">
        <v>0</v>
      </c>
      <c r="BU168" s="3">
        <v>274.16000000000003</v>
      </c>
      <c r="BV168" s="3">
        <v>0</v>
      </c>
      <c r="BW168" s="3">
        <v>0</v>
      </c>
      <c r="BX168" s="3">
        <v>181693.06</v>
      </c>
      <c r="BY168" s="3">
        <v>24539.13</v>
      </c>
      <c r="BZ168" s="3">
        <v>0</v>
      </c>
      <c r="CA168" s="3">
        <v>-52071.38</v>
      </c>
      <c r="CB168" s="3">
        <v>0</v>
      </c>
      <c r="CC168" s="3">
        <v>0</v>
      </c>
      <c r="CD168" s="3">
        <v>0</v>
      </c>
    </row>
    <row r="169" spans="1:83" ht="15.05" x14ac:dyDescent="0.3">
      <c r="A169" s="25">
        <v>3033</v>
      </c>
      <c r="B169" s="42" t="str">
        <f>_xlfn.XLOOKUP(A169,'Schools lookup'!A:A,'Schools lookup'!B:B)</f>
        <v>CIP3033</v>
      </c>
      <c r="C169" s="42" t="str">
        <f>_xlfn.XLOOKUP(A169,'Schools lookup'!A:A,'Schools lookup'!C:C)</f>
        <v>Elton CofE Primary School</v>
      </c>
      <c r="D169" s="3">
        <v>35636.080000000002</v>
      </c>
      <c r="E169" s="3">
        <v>6422.35</v>
      </c>
      <c r="F169" s="3">
        <v>6622.25</v>
      </c>
      <c r="G169" s="3">
        <v>241920.68</v>
      </c>
      <c r="H169" s="3">
        <v>0</v>
      </c>
      <c r="I169" s="3">
        <v>78081.679999999993</v>
      </c>
      <c r="J169" s="3">
        <v>0</v>
      </c>
      <c r="K169" s="3">
        <v>10205</v>
      </c>
      <c r="L169" s="3">
        <v>22820.43</v>
      </c>
      <c r="M169" s="3">
        <v>0</v>
      </c>
      <c r="N169" s="3">
        <v>0</v>
      </c>
      <c r="O169" s="3">
        <v>22422.799999999999</v>
      </c>
      <c r="P169" s="3">
        <v>723.9</v>
      </c>
      <c r="Q169" s="3">
        <v>95.26</v>
      </c>
      <c r="R169" s="3">
        <v>667.87</v>
      </c>
      <c r="S169" s="3">
        <v>1075</v>
      </c>
      <c r="T169" s="3">
        <v>0</v>
      </c>
      <c r="U169" s="3">
        <v>0</v>
      </c>
      <c r="V169" s="3">
        <v>0</v>
      </c>
      <c r="W169" s="3">
        <v>134</v>
      </c>
      <c r="X169" s="3">
        <v>127935.31999999999</v>
      </c>
      <c r="Y169" s="3">
        <v>16388.780000000002</v>
      </c>
      <c r="Z169" s="3">
        <v>97348.629999999961</v>
      </c>
      <c r="AA169" s="3">
        <v>0</v>
      </c>
      <c r="AB169">
        <v>23879.209999999995</v>
      </c>
      <c r="AC169">
        <v>-1982.0900000000001</v>
      </c>
      <c r="AD169">
        <v>3515.8399999999997</v>
      </c>
      <c r="AE169">
        <v>1338.1</v>
      </c>
      <c r="AF169">
        <v>2662</v>
      </c>
      <c r="AG169">
        <v>2702.21</v>
      </c>
      <c r="AH169">
        <v>518.56999999999994</v>
      </c>
      <c r="AI169">
        <v>8630.91</v>
      </c>
      <c r="AJ169">
        <v>0</v>
      </c>
      <c r="AK169">
        <v>14218.9</v>
      </c>
      <c r="AL169">
        <v>1862.1699999999998</v>
      </c>
      <c r="AM169">
        <v>4900.4499999999989</v>
      </c>
      <c r="AN169">
        <v>2095.8000000000002</v>
      </c>
      <c r="AO169">
        <v>4770.6600000000008</v>
      </c>
      <c r="AP169">
        <v>8756.91</v>
      </c>
      <c r="AQ169">
        <v>2251.15</v>
      </c>
      <c r="AR169">
        <v>0</v>
      </c>
      <c r="AS169">
        <v>352.8</v>
      </c>
      <c r="AT169">
        <v>0</v>
      </c>
      <c r="AU169">
        <v>0</v>
      </c>
      <c r="AV169">
        <v>661.7</v>
      </c>
      <c r="AW169">
        <v>0</v>
      </c>
      <c r="AX169">
        <v>0</v>
      </c>
      <c r="AY169">
        <v>3486.2599999999998</v>
      </c>
      <c r="AZ169">
        <v>462</v>
      </c>
      <c r="BA169">
        <v>44650.55</v>
      </c>
      <c r="BB169">
        <v>16204.329999999998</v>
      </c>
      <c r="BC169" s="3">
        <v>5354.95</v>
      </c>
      <c r="BD169" s="3">
        <v>19191.099999999999</v>
      </c>
      <c r="BE169" s="3">
        <v>14264.890000000001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4225</v>
      </c>
      <c r="BL169" s="3">
        <v>0</v>
      </c>
      <c r="BM169" s="3">
        <v>0</v>
      </c>
      <c r="BN169" s="3">
        <v>1</v>
      </c>
      <c r="BO169" s="3">
        <v>0</v>
      </c>
      <c r="BP169" s="3">
        <v>2413</v>
      </c>
      <c r="BQ169" s="3">
        <v>0</v>
      </c>
      <c r="BR169" s="3">
        <v>0</v>
      </c>
      <c r="BS169" s="3">
        <v>0</v>
      </c>
      <c r="BT169" s="3">
        <v>354</v>
      </c>
      <c r="BU169" s="3">
        <v>1551</v>
      </c>
      <c r="BV169" s="3">
        <v>0</v>
      </c>
      <c r="BW169" s="3">
        <v>0</v>
      </c>
      <c r="BX169" s="3">
        <v>-12773.400000000001</v>
      </c>
      <c r="BY169" s="3">
        <v>6529.25</v>
      </c>
      <c r="BZ169" s="3">
        <v>0</v>
      </c>
      <c r="CA169" s="3">
        <v>6556.35</v>
      </c>
      <c r="CB169" s="3">
        <v>0</v>
      </c>
      <c r="CC169" s="3">
        <v>51709.090000000011</v>
      </c>
      <c r="CD169" s="3">
        <v>0</v>
      </c>
      <c r="CE169" s="2" t="s">
        <v>716</v>
      </c>
    </row>
    <row r="170" spans="1:83" ht="15.05" x14ac:dyDescent="0.3">
      <c r="A170" s="25">
        <v>3034</v>
      </c>
      <c r="B170" s="42" t="str">
        <f>_xlfn.XLOOKUP(A170,'Schools lookup'!A:A,'Schools lookup'!B:B)</f>
        <v>CIP3034</v>
      </c>
      <c r="C170" s="42" t="str">
        <f>_xlfn.XLOOKUP(A170,'Schools lookup'!A:A,'Schools lookup'!C:C)</f>
        <v>Eyam CofE Primary School</v>
      </c>
      <c r="D170" s="3">
        <v>132896.30000000002</v>
      </c>
      <c r="E170" s="3">
        <v>4460.3999999999996</v>
      </c>
      <c r="F170" s="3">
        <v>5133.95</v>
      </c>
      <c r="G170" s="3">
        <v>496492.13</v>
      </c>
      <c r="H170" s="3">
        <v>0</v>
      </c>
      <c r="I170" s="3">
        <v>29828.3</v>
      </c>
      <c r="J170" s="3">
        <v>0</v>
      </c>
      <c r="K170" s="3">
        <v>12070</v>
      </c>
      <c r="L170" s="3">
        <v>45059.55</v>
      </c>
      <c r="M170" s="3">
        <v>0</v>
      </c>
      <c r="N170" s="3">
        <v>0</v>
      </c>
      <c r="O170" s="3">
        <v>68934.399999999994</v>
      </c>
      <c r="P170" s="3">
        <v>6500</v>
      </c>
      <c r="Q170" s="3">
        <v>4551.28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5000</v>
      </c>
      <c r="X170" s="3">
        <v>266692.06</v>
      </c>
      <c r="Y170" s="3">
        <v>36515.53</v>
      </c>
      <c r="Z170" s="3">
        <v>89829.77</v>
      </c>
      <c r="AA170" s="3">
        <v>22038.98</v>
      </c>
      <c r="AB170">
        <v>33103.470000000008</v>
      </c>
      <c r="AC170">
        <v>0</v>
      </c>
      <c r="AD170">
        <v>12808.660000000003</v>
      </c>
      <c r="AE170">
        <v>4043.18</v>
      </c>
      <c r="AF170">
        <v>2056</v>
      </c>
      <c r="AG170">
        <v>6160.43</v>
      </c>
      <c r="AH170">
        <v>541.92999999999995</v>
      </c>
      <c r="AI170">
        <v>13656.11</v>
      </c>
      <c r="AJ170">
        <v>331.1</v>
      </c>
      <c r="AK170">
        <v>2396.5500000000002</v>
      </c>
      <c r="AL170">
        <v>1675.48</v>
      </c>
      <c r="AM170">
        <v>8796.18</v>
      </c>
      <c r="AN170">
        <v>4091.8</v>
      </c>
      <c r="AO170">
        <v>2469.8000000000002</v>
      </c>
      <c r="AP170">
        <v>22579.57</v>
      </c>
      <c r="AQ170">
        <v>1224.3699999999999</v>
      </c>
      <c r="AR170">
        <v>0</v>
      </c>
      <c r="AS170">
        <v>1412.4</v>
      </c>
      <c r="AT170">
        <v>0</v>
      </c>
      <c r="AU170">
        <v>2283.5</v>
      </c>
      <c r="AV170">
        <v>0</v>
      </c>
      <c r="AW170">
        <v>0</v>
      </c>
      <c r="AX170">
        <v>0</v>
      </c>
      <c r="AY170">
        <v>2536.6700000000005</v>
      </c>
      <c r="AZ170">
        <v>2299.6800000000003</v>
      </c>
      <c r="BA170">
        <v>20828.099999999999</v>
      </c>
      <c r="BB170">
        <v>26374.820000000003</v>
      </c>
      <c r="BC170" s="3">
        <v>222.5</v>
      </c>
      <c r="BD170" s="3">
        <v>14136.06</v>
      </c>
      <c r="BE170" s="3">
        <v>14919.6</v>
      </c>
      <c r="BF170" s="3">
        <v>0</v>
      </c>
      <c r="BG170" s="3">
        <v>0</v>
      </c>
      <c r="BH170" s="3">
        <v>0</v>
      </c>
      <c r="BI170" s="3">
        <v>6903.22</v>
      </c>
      <c r="BJ170" s="3">
        <v>0</v>
      </c>
      <c r="BK170" s="3">
        <v>4697.5</v>
      </c>
      <c r="BL170" s="3">
        <v>0</v>
      </c>
      <c r="BM170" s="3">
        <v>0</v>
      </c>
      <c r="BN170" s="3">
        <v>1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180307.66</v>
      </c>
      <c r="BY170" s="3">
        <v>9831.4500000000007</v>
      </c>
      <c r="BZ170" s="3">
        <v>0</v>
      </c>
      <c r="CA170" s="3">
        <v>2557.1799999999994</v>
      </c>
      <c r="CB170" s="3">
        <v>0</v>
      </c>
      <c r="CC170" s="3">
        <v>1527.7099999999991</v>
      </c>
      <c r="CD170" s="3">
        <v>0</v>
      </c>
    </row>
    <row r="171" spans="1:83" ht="15.05" x14ac:dyDescent="0.3">
      <c r="A171" s="25">
        <v>3035</v>
      </c>
      <c r="B171" s="42" t="str">
        <f>_xlfn.XLOOKUP(A171,'Schools lookup'!A:A,'Schools lookup'!B:B)</f>
        <v>CIP3035</v>
      </c>
      <c r="C171" s="42" t="str">
        <f>_xlfn.XLOOKUP(A171,'Schools lookup'!A:A,'Schools lookup'!C:C)</f>
        <v>St Luke's CofE Primary School</v>
      </c>
      <c r="D171" s="3">
        <v>196908.55</v>
      </c>
      <c r="E171" s="3">
        <v>0</v>
      </c>
      <c r="F171" s="3">
        <v>16085.46</v>
      </c>
      <c r="G171" s="3">
        <v>1057988.76</v>
      </c>
      <c r="H171" s="3">
        <v>0</v>
      </c>
      <c r="I171" s="3">
        <v>22730.029999999988</v>
      </c>
      <c r="J171" s="3">
        <v>0</v>
      </c>
      <c r="K171" s="3">
        <v>62025</v>
      </c>
      <c r="L171" s="3">
        <v>82965</v>
      </c>
      <c r="M171" s="3">
        <v>0</v>
      </c>
      <c r="N171" s="3">
        <v>3300</v>
      </c>
      <c r="O171" s="3">
        <v>26345.79</v>
      </c>
      <c r="P171" s="3">
        <v>29024.450000000004</v>
      </c>
      <c r="Q171" s="3">
        <v>14583.789999999999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631550.46</v>
      </c>
      <c r="Y171" s="3">
        <v>9969.17</v>
      </c>
      <c r="Z171" s="3">
        <v>300452.40000000002</v>
      </c>
      <c r="AA171" s="3">
        <v>60004.150000000009</v>
      </c>
      <c r="AB171">
        <v>19612.790000000005</v>
      </c>
      <c r="AC171">
        <v>894.07</v>
      </c>
      <c r="AD171">
        <v>12636.15</v>
      </c>
      <c r="AE171">
        <v>4814.1299999999992</v>
      </c>
      <c r="AF171">
        <v>2160.5</v>
      </c>
      <c r="AG171">
        <v>13844.5</v>
      </c>
      <c r="AH171">
        <v>1617.81</v>
      </c>
      <c r="AI171">
        <v>20756.360000000004</v>
      </c>
      <c r="AJ171">
        <v>6368.28</v>
      </c>
      <c r="AK171">
        <v>5330.29</v>
      </c>
      <c r="AL171">
        <v>5303.75</v>
      </c>
      <c r="AM171">
        <v>23480.809999999998</v>
      </c>
      <c r="AN171">
        <v>28860</v>
      </c>
      <c r="AO171">
        <v>2780.93</v>
      </c>
      <c r="AP171">
        <v>99283.60000000002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1575</v>
      </c>
      <c r="AX171">
        <v>0</v>
      </c>
      <c r="AY171">
        <v>1733.5999999999997</v>
      </c>
      <c r="AZ171">
        <v>6699</v>
      </c>
      <c r="BA171">
        <v>13961.789999999999</v>
      </c>
      <c r="BB171">
        <v>80640.710000000021</v>
      </c>
      <c r="BC171" s="3">
        <v>27121.949999999986</v>
      </c>
      <c r="BD171" s="3">
        <v>6057.8</v>
      </c>
      <c r="BE171" s="3">
        <v>19614.490000000002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6317.5</v>
      </c>
      <c r="BL171" s="3">
        <v>0</v>
      </c>
      <c r="BM171" s="3">
        <v>0</v>
      </c>
      <c r="BN171" s="3">
        <v>1</v>
      </c>
      <c r="BO171" s="3">
        <v>0</v>
      </c>
      <c r="BP171" s="3">
        <v>4389.29</v>
      </c>
      <c r="BQ171" s="3">
        <v>0</v>
      </c>
      <c r="BR171" s="3">
        <v>0</v>
      </c>
      <c r="BS171" s="3">
        <v>0</v>
      </c>
      <c r="BT171" s="3">
        <v>0</v>
      </c>
      <c r="BU171" s="3">
        <v>0</v>
      </c>
      <c r="BV171" s="3">
        <v>0</v>
      </c>
      <c r="BW171" s="3">
        <v>0</v>
      </c>
      <c r="BX171" s="3">
        <v>88746.880000000005</v>
      </c>
      <c r="BY171" s="3">
        <v>18013.669999999998</v>
      </c>
      <c r="BZ171" s="3">
        <v>0</v>
      </c>
      <c r="CA171" s="3">
        <v>0</v>
      </c>
      <c r="CB171" s="3">
        <v>0</v>
      </c>
      <c r="CC171" s="3">
        <v>-126158.5</v>
      </c>
      <c r="CD171" s="3">
        <v>0</v>
      </c>
    </row>
    <row r="172" spans="1:83" ht="15.05" x14ac:dyDescent="0.3">
      <c r="A172" s="25">
        <v>3036</v>
      </c>
      <c r="B172" s="42" t="str">
        <f>_xlfn.XLOOKUP(A172,'Schools lookup'!A:A,'Schools lookup'!B:B)</f>
        <v>CIP3036</v>
      </c>
      <c r="C172" s="42" t="str">
        <f>_xlfn.XLOOKUP(A172,'Schools lookup'!A:A,'Schools lookup'!C:C)</f>
        <v>St James' CofE Controlled Primary School</v>
      </c>
      <c r="D172" s="3">
        <v>101820.34</v>
      </c>
      <c r="E172" s="3">
        <v>704</v>
      </c>
      <c r="F172" s="3">
        <v>7244.63</v>
      </c>
      <c r="G172" s="3">
        <v>1695856.77</v>
      </c>
      <c r="H172" s="3">
        <v>0</v>
      </c>
      <c r="I172" s="3">
        <v>381464.84</v>
      </c>
      <c r="J172" s="3">
        <v>0</v>
      </c>
      <c r="K172" s="3">
        <v>142269</v>
      </c>
      <c r="L172" s="3">
        <v>105814.12999999999</v>
      </c>
      <c r="M172" s="3">
        <v>83</v>
      </c>
      <c r="N172" s="3">
        <v>0</v>
      </c>
      <c r="O172" s="3">
        <v>98722.049999999988</v>
      </c>
      <c r="P172" s="3">
        <v>22046.550000000003</v>
      </c>
      <c r="Q172" s="3">
        <v>5368.52</v>
      </c>
      <c r="R172" s="3">
        <v>3018.59</v>
      </c>
      <c r="S172" s="3">
        <v>3787.5</v>
      </c>
      <c r="T172" s="3">
        <v>0</v>
      </c>
      <c r="U172" s="3">
        <v>0</v>
      </c>
      <c r="V172" s="3">
        <v>0</v>
      </c>
      <c r="W172" s="3">
        <v>16850.849999999999</v>
      </c>
      <c r="X172" s="3">
        <v>1167003.93</v>
      </c>
      <c r="Y172" s="3">
        <v>1113.6500000000001</v>
      </c>
      <c r="Z172" s="3">
        <v>664138.43999999994</v>
      </c>
      <c r="AA172" s="3">
        <v>45244.160000000011</v>
      </c>
      <c r="AB172">
        <v>83661.290000000037</v>
      </c>
      <c r="AC172">
        <v>614.70000000000005</v>
      </c>
      <c r="AD172">
        <v>54860.640000000029</v>
      </c>
      <c r="AE172">
        <v>8903.9699999999993</v>
      </c>
      <c r="AF172">
        <v>8667.93</v>
      </c>
      <c r="AG172">
        <v>18288.739999999998</v>
      </c>
      <c r="AH172">
        <v>4709.55</v>
      </c>
      <c r="AI172">
        <v>49484.69</v>
      </c>
      <c r="AJ172">
        <v>636.29999999999995</v>
      </c>
      <c r="AK172">
        <v>22172.689999999991</v>
      </c>
      <c r="AL172">
        <v>7943.2299999999987</v>
      </c>
      <c r="AM172">
        <v>23282.010000000002</v>
      </c>
      <c r="AN172">
        <v>21157.599999999999</v>
      </c>
      <c r="AO172">
        <v>7615.7699999999968</v>
      </c>
      <c r="AP172">
        <v>68291.28</v>
      </c>
      <c r="AQ172">
        <v>0</v>
      </c>
      <c r="AR172">
        <v>0</v>
      </c>
      <c r="AS172">
        <v>0</v>
      </c>
      <c r="AT172">
        <v>0</v>
      </c>
      <c r="AU172">
        <v>3710.76</v>
      </c>
      <c r="AV172">
        <v>6860</v>
      </c>
      <c r="AW172">
        <v>6348.6299999999992</v>
      </c>
      <c r="AX172">
        <v>0</v>
      </c>
      <c r="AY172">
        <v>15848.459999999997</v>
      </c>
      <c r="AZ172">
        <v>9886</v>
      </c>
      <c r="BA172">
        <v>9808.880000000001</v>
      </c>
      <c r="BB172">
        <v>101071.47999999997</v>
      </c>
      <c r="BC172" s="3">
        <v>9043.7100000000009</v>
      </c>
      <c r="BD172" s="3">
        <v>8609.91</v>
      </c>
      <c r="BE172" s="3">
        <v>29973.260000000002</v>
      </c>
      <c r="BF172" s="3">
        <v>0</v>
      </c>
      <c r="BG172" s="3">
        <v>0</v>
      </c>
      <c r="BH172" s="3">
        <v>0</v>
      </c>
      <c r="BI172" s="3">
        <v>9369.0399999999991</v>
      </c>
      <c r="BJ172" s="3">
        <v>319.64</v>
      </c>
      <c r="BK172" s="3">
        <v>7276.9</v>
      </c>
      <c r="BL172" s="3">
        <v>0</v>
      </c>
      <c r="BM172" s="3">
        <v>0</v>
      </c>
      <c r="BN172" s="3">
        <v>1</v>
      </c>
      <c r="BO172" s="3">
        <v>0</v>
      </c>
      <c r="BP172" s="3">
        <v>6360</v>
      </c>
      <c r="BQ172" s="3">
        <v>817</v>
      </c>
      <c r="BR172" s="3">
        <v>0</v>
      </c>
      <c r="BS172" s="3">
        <v>0</v>
      </c>
      <c r="BT172" s="3">
        <v>0</v>
      </c>
      <c r="BU172" s="3">
        <v>6619.88</v>
      </c>
      <c r="BV172" s="3">
        <v>685</v>
      </c>
      <c r="BW172" s="3">
        <v>0</v>
      </c>
      <c r="BX172" s="3">
        <v>101299.63</v>
      </c>
      <c r="BY172" s="3">
        <v>39.65</v>
      </c>
      <c r="BZ172" s="3">
        <v>0</v>
      </c>
      <c r="CA172" s="3">
        <v>7866.1699999999992</v>
      </c>
      <c r="CB172" s="3">
        <v>0</v>
      </c>
      <c r="CC172" s="3">
        <v>7469.2</v>
      </c>
      <c r="CD172" s="3">
        <v>0</v>
      </c>
    </row>
    <row r="173" spans="1:83" ht="15.05" x14ac:dyDescent="0.3">
      <c r="A173" s="25">
        <v>3037</v>
      </c>
      <c r="B173" s="42" t="str">
        <f>_xlfn.XLOOKUP(A173,'Schools lookup'!A:A,'Schools lookup'!B:B)</f>
        <v>CIP3037</v>
      </c>
      <c r="C173" s="42" t="str">
        <f>_xlfn.XLOOKUP(A173,'Schools lookup'!A:A,'Schools lookup'!C:C)</f>
        <v>Great Hucklow Primary School</v>
      </c>
      <c r="D173" s="3">
        <v>49608.93</v>
      </c>
      <c r="E173" s="3">
        <v>-3599.17</v>
      </c>
      <c r="F173" s="3">
        <v>5657.98</v>
      </c>
      <c r="G173" s="3">
        <v>414820.75</v>
      </c>
      <c r="H173" s="3">
        <v>0</v>
      </c>
      <c r="I173" s="3">
        <v>38693.749999999993</v>
      </c>
      <c r="J173" s="3">
        <v>0</v>
      </c>
      <c r="K173" s="3">
        <v>16665</v>
      </c>
      <c r="L173" s="3">
        <v>37522.949999999997</v>
      </c>
      <c r="M173" s="3">
        <v>1668</v>
      </c>
      <c r="N173" s="3">
        <v>0</v>
      </c>
      <c r="O173" s="3">
        <v>5392.7299999999977</v>
      </c>
      <c r="P173" s="3">
        <v>4212.5300000000007</v>
      </c>
      <c r="Q173" s="3">
        <v>132.07</v>
      </c>
      <c r="R173" s="3">
        <v>14.35</v>
      </c>
      <c r="S173" s="3">
        <v>4425.67</v>
      </c>
      <c r="T173" s="3">
        <v>0</v>
      </c>
      <c r="U173" s="3">
        <v>0</v>
      </c>
      <c r="V173" s="3">
        <v>0</v>
      </c>
      <c r="W173" s="3">
        <v>2026.5</v>
      </c>
      <c r="X173" s="3">
        <v>179502.23000000007</v>
      </c>
      <c r="Y173" s="3">
        <v>0</v>
      </c>
      <c r="Z173" s="3">
        <v>128047.75000000006</v>
      </c>
      <c r="AA173" s="3">
        <v>16604.340000000004</v>
      </c>
      <c r="AB173">
        <v>24434.389999999996</v>
      </c>
      <c r="AC173">
        <v>42.54</v>
      </c>
      <c r="AD173">
        <v>0</v>
      </c>
      <c r="AE173">
        <v>1901.8899999999999</v>
      </c>
      <c r="AF173">
        <v>1316.9199999999998</v>
      </c>
      <c r="AG173">
        <v>4034.62</v>
      </c>
      <c r="AH173">
        <v>880.87</v>
      </c>
      <c r="AI173">
        <v>4127.08</v>
      </c>
      <c r="AJ173">
        <v>0</v>
      </c>
      <c r="AK173">
        <v>2082.0899999999997</v>
      </c>
      <c r="AL173">
        <v>1773.8799999999997</v>
      </c>
      <c r="AM173">
        <v>5614.579999999999</v>
      </c>
      <c r="AN173">
        <v>4141.7</v>
      </c>
      <c r="AO173">
        <v>855.7</v>
      </c>
      <c r="AP173">
        <v>29175.430000000026</v>
      </c>
      <c r="AQ173">
        <v>550</v>
      </c>
      <c r="AR173">
        <v>0</v>
      </c>
      <c r="AS173">
        <v>5125.3599999999997</v>
      </c>
      <c r="AT173">
        <v>0</v>
      </c>
      <c r="AU173">
        <v>-287.41000000000003</v>
      </c>
      <c r="AV173">
        <v>0</v>
      </c>
      <c r="AW173">
        <v>0</v>
      </c>
      <c r="AX173">
        <v>0</v>
      </c>
      <c r="AY173">
        <v>3785.3799999999987</v>
      </c>
      <c r="AZ173">
        <v>2214.16</v>
      </c>
      <c r="BA173">
        <v>3982.01</v>
      </c>
      <c r="BB173">
        <v>21111.610000000004</v>
      </c>
      <c r="BC173" s="3">
        <v>0</v>
      </c>
      <c r="BD173" s="3">
        <v>8171.95</v>
      </c>
      <c r="BE173" s="3">
        <v>9345.43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4362.25</v>
      </c>
      <c r="BL173" s="3">
        <v>0</v>
      </c>
      <c r="BM173" s="3">
        <v>0</v>
      </c>
      <c r="BN173" s="3">
        <v>1</v>
      </c>
      <c r="BO173" s="3">
        <v>0</v>
      </c>
      <c r="BP173" s="3">
        <v>3552</v>
      </c>
      <c r="BQ173" s="3">
        <v>0</v>
      </c>
      <c r="BR173" s="3">
        <v>0</v>
      </c>
      <c r="BS173" s="3">
        <v>0</v>
      </c>
      <c r="BT173" s="3">
        <v>0</v>
      </c>
      <c r="BU173" s="3">
        <v>-837</v>
      </c>
      <c r="BV173" s="3">
        <v>0</v>
      </c>
      <c r="BW173" s="3">
        <v>0</v>
      </c>
      <c r="BX173" s="3">
        <v>114622.23</v>
      </c>
      <c r="BY173" s="3">
        <v>7305.23</v>
      </c>
      <c r="BZ173" s="3">
        <v>0</v>
      </c>
      <c r="CA173" s="3">
        <v>-1572.67</v>
      </c>
      <c r="CB173" s="3">
        <v>0</v>
      </c>
      <c r="CC173" s="3">
        <v>0</v>
      </c>
      <c r="CD173" s="3">
        <v>0</v>
      </c>
    </row>
    <row r="174" spans="1:83" ht="15.05" x14ac:dyDescent="0.3">
      <c r="A174" s="25">
        <v>3038</v>
      </c>
      <c r="B174" s="42" t="str">
        <f>_xlfn.XLOOKUP(A174,'Schools lookup'!A:A,'Schools lookup'!B:B)</f>
        <v>CIP3038</v>
      </c>
      <c r="C174" s="42" t="str">
        <f>_xlfn.XLOOKUP(A174,'Schools lookup'!A:A,'Schools lookup'!C:C)</f>
        <v>Rowsley CofE (Controlled) Primary School</v>
      </c>
      <c r="D174" s="3">
        <v>185650.69</v>
      </c>
      <c r="E174" s="3">
        <v>-5072.5599999999995</v>
      </c>
      <c r="F174" s="3">
        <v>14164.78</v>
      </c>
      <c r="G174" s="3">
        <v>520115.17</v>
      </c>
      <c r="H174" s="3">
        <v>0</v>
      </c>
      <c r="I174" s="3">
        <v>21807.15</v>
      </c>
      <c r="J174" s="3">
        <v>0</v>
      </c>
      <c r="K174" s="3">
        <v>46165</v>
      </c>
      <c r="L174" s="3">
        <v>41157.410000000003</v>
      </c>
      <c r="M174" s="3">
        <v>0</v>
      </c>
      <c r="N174" s="3">
        <v>0</v>
      </c>
      <c r="O174" s="3">
        <v>11857.53</v>
      </c>
      <c r="P174" s="3">
        <v>3903</v>
      </c>
      <c r="Q174" s="3">
        <v>4018.12</v>
      </c>
      <c r="R174" s="3">
        <v>0</v>
      </c>
      <c r="S174" s="3">
        <v>3177.2</v>
      </c>
      <c r="T174" s="3">
        <v>0</v>
      </c>
      <c r="U174" s="3">
        <v>0</v>
      </c>
      <c r="V174" s="3">
        <v>0</v>
      </c>
      <c r="W174" s="3">
        <v>8338.4</v>
      </c>
      <c r="X174" s="3">
        <v>287159.76</v>
      </c>
      <c r="Y174" s="3">
        <v>382.21000000000004</v>
      </c>
      <c r="Z174" s="3">
        <v>125082.82</v>
      </c>
      <c r="AA174" s="3">
        <v>0</v>
      </c>
      <c r="AB174">
        <v>53376.99</v>
      </c>
      <c r="AC174">
        <v>43.01</v>
      </c>
      <c r="AD174">
        <v>969.5</v>
      </c>
      <c r="AE174">
        <v>2147.94</v>
      </c>
      <c r="AF174">
        <v>1847.87</v>
      </c>
      <c r="AG174">
        <v>6338.63</v>
      </c>
      <c r="AH174">
        <v>494.11</v>
      </c>
      <c r="AI174">
        <v>12445.25</v>
      </c>
      <c r="AJ174">
        <v>810</v>
      </c>
      <c r="AK174">
        <v>26929.950000000004</v>
      </c>
      <c r="AL174">
        <v>560.75000000000011</v>
      </c>
      <c r="AM174">
        <v>6894.35</v>
      </c>
      <c r="AN174">
        <v>5489</v>
      </c>
      <c r="AO174">
        <v>3924.5000000000005</v>
      </c>
      <c r="AP174">
        <v>12962.379999999996</v>
      </c>
      <c r="AQ174">
        <v>3777.5</v>
      </c>
      <c r="AR174">
        <v>0</v>
      </c>
      <c r="AS174">
        <v>730.03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6929.25</v>
      </c>
      <c r="AZ174">
        <v>2046</v>
      </c>
      <c r="BA174">
        <v>5698.68</v>
      </c>
      <c r="BB174">
        <v>38147.01</v>
      </c>
      <c r="BC174" s="3">
        <v>4243.2499999999991</v>
      </c>
      <c r="BD174" s="3">
        <v>11050.09</v>
      </c>
      <c r="BE174" s="3">
        <v>11865.85</v>
      </c>
      <c r="BF174" s="3">
        <v>0</v>
      </c>
      <c r="BG174" s="3">
        <v>0</v>
      </c>
      <c r="BH174" s="3">
        <v>0</v>
      </c>
      <c r="BI174" s="3">
        <v>2630.1699999999996</v>
      </c>
      <c r="BJ174" s="3">
        <v>100</v>
      </c>
      <c r="BK174" s="3">
        <v>4686.25</v>
      </c>
      <c r="BL174" s="3">
        <v>0</v>
      </c>
      <c r="BM174" s="3">
        <v>0</v>
      </c>
      <c r="BN174" s="3">
        <v>1</v>
      </c>
      <c r="BO174" s="3">
        <v>0</v>
      </c>
      <c r="BP174" s="3">
        <v>0</v>
      </c>
      <c r="BQ174" s="3">
        <v>0</v>
      </c>
      <c r="BR174" s="3">
        <v>0</v>
      </c>
      <c r="BS174" s="3">
        <v>0</v>
      </c>
      <c r="BT174" s="3">
        <v>0</v>
      </c>
      <c r="BU174" s="3">
        <v>2670</v>
      </c>
      <c r="BV174" s="3">
        <v>0</v>
      </c>
      <c r="BW174" s="3">
        <v>0</v>
      </c>
      <c r="BX174" s="3">
        <v>205504.59</v>
      </c>
      <c r="BY174" s="3">
        <v>16181.03</v>
      </c>
      <c r="BZ174" s="3">
        <v>0</v>
      </c>
      <c r="CA174" s="3">
        <v>535.66999999999996</v>
      </c>
      <c r="CB174" s="3">
        <v>0</v>
      </c>
      <c r="CC174" s="3">
        <v>3000</v>
      </c>
      <c r="CD174" s="3">
        <v>0</v>
      </c>
    </row>
    <row r="175" spans="1:83" ht="15.05" x14ac:dyDescent="0.3">
      <c r="A175" s="25">
        <v>3039</v>
      </c>
      <c r="B175" s="42" t="str">
        <f>_xlfn.XLOOKUP(A175,'Schools lookup'!A:A,'Schools lookup'!B:B)</f>
        <v>CIP3039</v>
      </c>
      <c r="C175" s="42" t="str">
        <f>_xlfn.XLOOKUP(A175,'Schools lookup'!A:A,'Schools lookup'!C:C)</f>
        <v>Earl Sterndale CofE Primary School</v>
      </c>
      <c r="D175" s="3">
        <v>9510.08</v>
      </c>
      <c r="E175" s="3">
        <v>2825</v>
      </c>
      <c r="F175" s="3">
        <v>21155.8</v>
      </c>
      <c r="G175" s="3">
        <v>334859.58</v>
      </c>
      <c r="H175" s="3">
        <v>0</v>
      </c>
      <c r="I175" s="3">
        <v>32808.779999999992</v>
      </c>
      <c r="J175" s="3">
        <v>0</v>
      </c>
      <c r="K175" s="3">
        <v>10605</v>
      </c>
      <c r="L175" s="3">
        <v>32306.910000000003</v>
      </c>
      <c r="M175" s="3">
        <v>0</v>
      </c>
      <c r="N175" s="3">
        <v>0</v>
      </c>
      <c r="O175" s="3">
        <v>5803.8499999999985</v>
      </c>
      <c r="P175" s="3">
        <v>5294.41</v>
      </c>
      <c r="Q175" s="3">
        <v>1593.33</v>
      </c>
      <c r="R175" s="3">
        <v>13.42</v>
      </c>
      <c r="S175" s="3">
        <v>3697.26</v>
      </c>
      <c r="T175" s="3">
        <v>0</v>
      </c>
      <c r="U175" s="3">
        <v>0</v>
      </c>
      <c r="V175" s="3">
        <v>0</v>
      </c>
      <c r="W175" s="3">
        <v>2001.25</v>
      </c>
      <c r="X175" s="3">
        <v>197567.13</v>
      </c>
      <c r="Y175" s="3">
        <v>9417.0899999999965</v>
      </c>
      <c r="Z175" s="3">
        <v>79507.460000000006</v>
      </c>
      <c r="AA175" s="3">
        <v>0</v>
      </c>
      <c r="AB175">
        <v>27551.839999999989</v>
      </c>
      <c r="AC175">
        <v>0</v>
      </c>
      <c r="AD175">
        <v>12336.740000000003</v>
      </c>
      <c r="AE175">
        <v>1694.2499999999989</v>
      </c>
      <c r="AF175">
        <v>1907.5</v>
      </c>
      <c r="AG175">
        <v>3852.81</v>
      </c>
      <c r="AH175">
        <v>655.21</v>
      </c>
      <c r="AI175">
        <v>2861.2299999999987</v>
      </c>
      <c r="AJ175">
        <v>0</v>
      </c>
      <c r="AK175">
        <v>22795.25</v>
      </c>
      <c r="AL175">
        <v>1019.1699999999998</v>
      </c>
      <c r="AM175">
        <v>9469.85</v>
      </c>
      <c r="AN175">
        <v>2495</v>
      </c>
      <c r="AO175">
        <v>1418.89</v>
      </c>
      <c r="AP175">
        <v>18838.34</v>
      </c>
      <c r="AQ175">
        <v>3337.89</v>
      </c>
      <c r="AR175">
        <v>0</v>
      </c>
      <c r="AS175">
        <v>4582.03</v>
      </c>
      <c r="AT175">
        <v>0</v>
      </c>
      <c r="AU175">
        <v>0</v>
      </c>
      <c r="AV175">
        <v>0</v>
      </c>
      <c r="AW175">
        <v>665.63</v>
      </c>
      <c r="AX175">
        <v>0</v>
      </c>
      <c r="AY175">
        <v>3350.88</v>
      </c>
      <c r="AZ175">
        <v>858</v>
      </c>
      <c r="BA175">
        <v>1930.92</v>
      </c>
      <c r="BB175">
        <v>19110.29</v>
      </c>
      <c r="BC175" s="3">
        <v>4505</v>
      </c>
      <c r="BD175" s="3">
        <v>6718.49</v>
      </c>
      <c r="BE175" s="3">
        <v>14400.890000000001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4337.5</v>
      </c>
      <c r="BL175" s="3">
        <v>0</v>
      </c>
      <c r="BM175" s="3">
        <v>0</v>
      </c>
      <c r="BN175" s="3">
        <v>1</v>
      </c>
      <c r="BO175" s="3">
        <v>0</v>
      </c>
      <c r="BP175" s="3">
        <v>0</v>
      </c>
      <c r="BQ175" s="3">
        <v>0</v>
      </c>
      <c r="BR175" s="3">
        <v>0</v>
      </c>
      <c r="BS175" s="3">
        <v>0</v>
      </c>
      <c r="BT175" s="3">
        <v>0</v>
      </c>
      <c r="BU175" s="3">
        <v>9585.56</v>
      </c>
      <c r="BV175" s="3">
        <v>0</v>
      </c>
      <c r="BW175" s="3">
        <v>0</v>
      </c>
      <c r="BX175" s="3">
        <v>-16355.16</v>
      </c>
      <c r="BY175" s="3">
        <v>15907.74</v>
      </c>
      <c r="BZ175" s="3">
        <v>0</v>
      </c>
      <c r="CA175" s="3">
        <v>4826.25</v>
      </c>
      <c r="CB175" s="3">
        <v>0</v>
      </c>
      <c r="CC175" s="3">
        <v>0</v>
      </c>
      <c r="CD175" s="3">
        <v>0</v>
      </c>
    </row>
    <row r="176" spans="1:83" ht="15.05" x14ac:dyDescent="0.3">
      <c r="A176" s="25">
        <v>3040</v>
      </c>
      <c r="B176" s="42" t="str">
        <f>_xlfn.XLOOKUP(A176,'Schools lookup'!A:A,'Schools lookup'!B:B)</f>
        <v>CIP3040</v>
      </c>
      <c r="C176" s="42" t="str">
        <f>_xlfn.XLOOKUP(A176,'Schools lookup'!A:A,'Schools lookup'!C:C)</f>
        <v>Biggin CofE Primary School</v>
      </c>
      <c r="D176" s="3">
        <v>98648.2</v>
      </c>
      <c r="E176" s="3">
        <v>1323.5</v>
      </c>
      <c r="F176" s="3">
        <v>2423.75</v>
      </c>
      <c r="G176" s="3">
        <v>294207.31</v>
      </c>
      <c r="H176" s="3">
        <v>0</v>
      </c>
      <c r="I176" s="3">
        <v>32551.119999999995</v>
      </c>
      <c r="J176" s="3">
        <v>0</v>
      </c>
      <c r="K176" s="3">
        <v>6060</v>
      </c>
      <c r="L176" s="3">
        <v>20905.29</v>
      </c>
      <c r="M176" s="3">
        <v>0</v>
      </c>
      <c r="N176" s="3">
        <v>0</v>
      </c>
      <c r="O176" s="3">
        <v>49126.92</v>
      </c>
      <c r="P176" s="3">
        <v>5920.86</v>
      </c>
      <c r="Q176" s="3">
        <v>1785.74</v>
      </c>
      <c r="R176" s="3">
        <v>10.27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208587.60999999996</v>
      </c>
      <c r="Y176" s="3">
        <v>4131.8099999999995</v>
      </c>
      <c r="Z176" s="3">
        <v>68121.259999999995</v>
      </c>
      <c r="AA176" s="3">
        <v>0</v>
      </c>
      <c r="AB176">
        <v>18300.420000000002</v>
      </c>
      <c r="AC176">
        <v>2.89</v>
      </c>
      <c r="AD176">
        <v>1521.1599999999999</v>
      </c>
      <c r="AE176">
        <v>1268.2299999999998</v>
      </c>
      <c r="AF176">
        <v>760.5</v>
      </c>
      <c r="AG176">
        <v>3329.41</v>
      </c>
      <c r="AH176">
        <v>549.45000000000005</v>
      </c>
      <c r="AI176">
        <v>11379.509999999998</v>
      </c>
      <c r="AJ176">
        <v>2400</v>
      </c>
      <c r="AK176">
        <v>10263.07</v>
      </c>
      <c r="AL176">
        <v>268.27999999999997</v>
      </c>
      <c r="AM176">
        <v>7818.89</v>
      </c>
      <c r="AN176">
        <v>3043.9</v>
      </c>
      <c r="AO176">
        <v>1813.04</v>
      </c>
      <c r="AP176">
        <v>5469.04</v>
      </c>
      <c r="AQ176">
        <v>0</v>
      </c>
      <c r="AR176">
        <v>0</v>
      </c>
      <c r="AS176">
        <v>5680.41</v>
      </c>
      <c r="AT176" s="20">
        <v>0</v>
      </c>
      <c r="AU176">
        <v>525</v>
      </c>
      <c r="AV176">
        <v>0</v>
      </c>
      <c r="AW176">
        <v>0</v>
      </c>
      <c r="AX176">
        <v>0</v>
      </c>
      <c r="AY176">
        <v>1226.9400000000005</v>
      </c>
      <c r="AZ176">
        <v>594</v>
      </c>
      <c r="BA176">
        <v>2537.44</v>
      </c>
      <c r="BB176">
        <v>18597.569999999992</v>
      </c>
      <c r="BC176" s="3">
        <v>12498.5</v>
      </c>
      <c r="BD176" s="3">
        <v>37497.12000000001</v>
      </c>
      <c r="BE176" s="3">
        <v>9579.14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4168.75</v>
      </c>
      <c r="BL176" s="3">
        <v>0</v>
      </c>
      <c r="BM176" s="3">
        <v>0</v>
      </c>
      <c r="BN176" s="3">
        <v>1</v>
      </c>
      <c r="BO176" s="3">
        <v>0</v>
      </c>
      <c r="BP176" s="3">
        <v>-1959.15</v>
      </c>
      <c r="BQ176" s="3">
        <v>0</v>
      </c>
      <c r="BR176" s="3">
        <v>0</v>
      </c>
      <c r="BS176" s="3">
        <v>0</v>
      </c>
      <c r="BT176" s="3">
        <v>0</v>
      </c>
      <c r="BU176" s="3">
        <v>2455</v>
      </c>
      <c r="BV176" s="3">
        <v>0</v>
      </c>
      <c r="BW176" s="3">
        <v>0</v>
      </c>
      <c r="BX176" s="3">
        <v>71451.12</v>
      </c>
      <c r="BY176" s="3">
        <v>6096.65</v>
      </c>
      <c r="BZ176" s="3">
        <v>0</v>
      </c>
      <c r="CA176" s="3">
        <v>1323.5</v>
      </c>
      <c r="CB176" s="3">
        <v>0</v>
      </c>
      <c r="CC176" s="3">
        <v>0</v>
      </c>
      <c r="CD176" s="3">
        <v>0</v>
      </c>
    </row>
    <row r="177" spans="1:83" ht="15.05" x14ac:dyDescent="0.3">
      <c r="A177" s="25">
        <v>3041</v>
      </c>
      <c r="B177" s="42" t="str">
        <f>_xlfn.XLOOKUP(A177,'Schools lookup'!A:A,'Schools lookup'!B:B)</f>
        <v>CIP3041</v>
      </c>
      <c r="C177" s="42" t="str">
        <f>_xlfn.XLOOKUP(A177,'Schools lookup'!A:A,'Schools lookup'!C:C)</f>
        <v>Hartington CofE Primary School</v>
      </c>
      <c r="D177" s="3">
        <v>177.72000000000025</v>
      </c>
      <c r="E177" s="3">
        <v>7975.34</v>
      </c>
      <c r="F177" s="3">
        <v>15850.86</v>
      </c>
      <c r="G177" s="3">
        <v>305704.18</v>
      </c>
      <c r="H177" s="3">
        <v>0</v>
      </c>
      <c r="I177" s="3">
        <v>16322.619999999999</v>
      </c>
      <c r="J177" s="3">
        <v>0</v>
      </c>
      <c r="K177" s="3">
        <v>5660</v>
      </c>
      <c r="L177" s="3">
        <v>28018</v>
      </c>
      <c r="M177" s="3">
        <v>0</v>
      </c>
      <c r="N177" s="3">
        <v>0</v>
      </c>
      <c r="O177" s="3">
        <v>15658.390000000001</v>
      </c>
      <c r="P177" s="3">
        <v>5088.2199999999993</v>
      </c>
      <c r="Q177" s="3">
        <v>105.22</v>
      </c>
      <c r="R177" s="3">
        <v>41.57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166944.87</v>
      </c>
      <c r="Y177" s="3">
        <v>12651.929999999998</v>
      </c>
      <c r="Z177" s="3">
        <v>57360.140000000014</v>
      </c>
      <c r="AA177" s="3">
        <v>11281.920000000002</v>
      </c>
      <c r="AB177">
        <v>28851.970000000008</v>
      </c>
      <c r="AC177">
        <v>71.339999999999989</v>
      </c>
      <c r="AD177">
        <v>2816.1000000000004</v>
      </c>
      <c r="AE177">
        <v>1419.21</v>
      </c>
      <c r="AF177">
        <v>2710.5</v>
      </c>
      <c r="AG177">
        <v>3584.01</v>
      </c>
      <c r="AH177">
        <v>1697.52</v>
      </c>
      <c r="AI177">
        <v>3462.46</v>
      </c>
      <c r="AJ177">
        <v>307.95</v>
      </c>
      <c r="AK177">
        <v>862.31999999999994</v>
      </c>
      <c r="AL177">
        <v>1193.6100000000001</v>
      </c>
      <c r="AM177">
        <v>11070.619999999999</v>
      </c>
      <c r="AN177">
        <v>2341.4</v>
      </c>
      <c r="AO177">
        <v>1234.1100000000001</v>
      </c>
      <c r="AP177">
        <v>8306.4199999999983</v>
      </c>
      <c r="AQ177">
        <v>0</v>
      </c>
      <c r="AR177">
        <v>0</v>
      </c>
      <c r="AS177">
        <v>3606.2700000000004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467.55999999999977</v>
      </c>
      <c r="AZ177">
        <v>825</v>
      </c>
      <c r="BA177">
        <v>1567.72</v>
      </c>
      <c r="BB177">
        <v>18432.039999999994</v>
      </c>
      <c r="BC177" s="3">
        <v>0</v>
      </c>
      <c r="BD177" s="3">
        <v>11297.67</v>
      </c>
      <c r="BE177" s="3">
        <v>10449.199999999999</v>
      </c>
      <c r="BF177" s="3">
        <v>0</v>
      </c>
      <c r="BG177" s="3">
        <v>0</v>
      </c>
      <c r="BH177" s="3">
        <v>0</v>
      </c>
      <c r="BI177" s="3">
        <v>665.32</v>
      </c>
      <c r="BJ177" s="3">
        <v>0</v>
      </c>
      <c r="BK177" s="3">
        <v>4258.75</v>
      </c>
      <c r="BL177" s="3">
        <v>0</v>
      </c>
      <c r="BM177" s="3">
        <v>0</v>
      </c>
      <c r="BN177" s="3">
        <v>1</v>
      </c>
      <c r="BO177" s="3">
        <v>0</v>
      </c>
      <c r="BP177" s="3">
        <v>881.9</v>
      </c>
      <c r="BQ177" s="3">
        <v>0</v>
      </c>
      <c r="BR177" s="3">
        <v>0</v>
      </c>
      <c r="BS177" s="3">
        <v>0</v>
      </c>
      <c r="BT177" s="3">
        <v>0</v>
      </c>
      <c r="BU177" s="3">
        <v>2881.66</v>
      </c>
      <c r="BV177" s="3">
        <v>0</v>
      </c>
      <c r="BW177" s="3">
        <v>0</v>
      </c>
      <c r="BX177" s="3">
        <v>11962.060000000001</v>
      </c>
      <c r="BY177" s="3">
        <v>16346.05</v>
      </c>
      <c r="BZ177" s="3">
        <v>0</v>
      </c>
      <c r="CA177" s="3">
        <v>7310.02</v>
      </c>
      <c r="CB177" s="3">
        <v>0</v>
      </c>
      <c r="CC177" s="3">
        <v>-44795.64</v>
      </c>
      <c r="CD177" s="3">
        <v>0</v>
      </c>
    </row>
    <row r="178" spans="1:83" ht="15.05" x14ac:dyDescent="0.3">
      <c r="A178" s="25">
        <v>3042</v>
      </c>
      <c r="B178" s="42" t="str">
        <f>_xlfn.XLOOKUP(A178,'Schools lookup'!A:A,'Schools lookup'!B:B)</f>
        <v>CIP3042</v>
      </c>
      <c r="C178" s="42" t="str">
        <f>_xlfn.XLOOKUP(A178,'Schools lookup'!A:A,'Schools lookup'!C:C)</f>
        <v>Hartshorne CofE Primary School</v>
      </c>
      <c r="D178" s="3">
        <v>331794.12</v>
      </c>
      <c r="E178" s="3">
        <v>1510.5</v>
      </c>
      <c r="F178" s="3">
        <v>57814.11</v>
      </c>
      <c r="G178" s="3">
        <v>711059.03</v>
      </c>
      <c r="H178" s="3">
        <v>0</v>
      </c>
      <c r="I178" s="3">
        <v>18807.2</v>
      </c>
      <c r="J178" s="3">
        <v>0</v>
      </c>
      <c r="K178" s="3">
        <v>38969</v>
      </c>
      <c r="L178" s="3">
        <v>54811.95</v>
      </c>
      <c r="M178" s="3">
        <v>0</v>
      </c>
      <c r="N178" s="3">
        <v>0</v>
      </c>
      <c r="O178" s="3">
        <v>21638.89</v>
      </c>
      <c r="P178" s="3">
        <v>9440.5699999999979</v>
      </c>
      <c r="Q178" s="3">
        <v>6017.43</v>
      </c>
      <c r="R178" s="3">
        <v>175.36</v>
      </c>
      <c r="S178" s="3">
        <v>3121</v>
      </c>
      <c r="T178" s="3">
        <v>0</v>
      </c>
      <c r="U178" s="3">
        <v>0</v>
      </c>
      <c r="V178" s="3">
        <v>0</v>
      </c>
      <c r="W178" s="3">
        <v>605</v>
      </c>
      <c r="X178" s="3">
        <v>399757.64000000025</v>
      </c>
      <c r="Y178" s="3">
        <v>39112.759999999995</v>
      </c>
      <c r="Z178" s="3">
        <v>176488.94999999992</v>
      </c>
      <c r="AA178" s="3">
        <v>20869.499999999996</v>
      </c>
      <c r="AB178">
        <v>36047.159999999989</v>
      </c>
      <c r="AC178">
        <v>0</v>
      </c>
      <c r="AD178">
        <v>13565.45</v>
      </c>
      <c r="AE178">
        <v>3120.7599999999998</v>
      </c>
      <c r="AF178">
        <v>4217</v>
      </c>
      <c r="AG178">
        <v>9071.4500000000007</v>
      </c>
      <c r="AH178">
        <v>1840.71</v>
      </c>
      <c r="AI178">
        <v>13058.8</v>
      </c>
      <c r="AJ178">
        <v>2016</v>
      </c>
      <c r="AK178">
        <v>3338.7000000000007</v>
      </c>
      <c r="AL178">
        <v>1564.2900000000002</v>
      </c>
      <c r="AM178">
        <v>11540.91</v>
      </c>
      <c r="AN178">
        <v>7734.5</v>
      </c>
      <c r="AO178">
        <v>1519.06</v>
      </c>
      <c r="AP178">
        <v>15936.299999999992</v>
      </c>
      <c r="AQ178">
        <v>2838</v>
      </c>
      <c r="AR178">
        <v>0</v>
      </c>
      <c r="AS178">
        <v>5860.4800000000014</v>
      </c>
      <c r="AT178">
        <v>0</v>
      </c>
      <c r="AU178">
        <v>91</v>
      </c>
      <c r="AV178">
        <v>0</v>
      </c>
      <c r="AW178">
        <v>2285.85</v>
      </c>
      <c r="AX178">
        <v>0</v>
      </c>
      <c r="AY178">
        <v>5387.0800000000045</v>
      </c>
      <c r="AZ178">
        <v>3564</v>
      </c>
      <c r="BA178">
        <v>9945.7099999999991</v>
      </c>
      <c r="BB178">
        <v>57921.37999999999</v>
      </c>
      <c r="BC178" s="3">
        <v>7737.3799999999992</v>
      </c>
      <c r="BD178" s="3">
        <v>22560.899999999998</v>
      </c>
      <c r="BE178" s="3">
        <v>16368.57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5203.75</v>
      </c>
      <c r="BL178" s="3">
        <v>0</v>
      </c>
      <c r="BM178" s="3">
        <v>0</v>
      </c>
      <c r="BN178" s="3">
        <v>1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300474.26</v>
      </c>
      <c r="BY178" s="3">
        <v>48181.86</v>
      </c>
      <c r="BZ178" s="3">
        <v>14836</v>
      </c>
      <c r="CA178" s="3">
        <v>2115.5</v>
      </c>
      <c r="CB178" s="3">
        <v>0</v>
      </c>
      <c r="CC178" s="3">
        <v>6422.35</v>
      </c>
      <c r="CD178" s="3">
        <v>0</v>
      </c>
    </row>
    <row r="179" spans="1:83" ht="15.05" x14ac:dyDescent="0.3">
      <c r="A179" s="25">
        <v>3046</v>
      </c>
      <c r="B179" s="42" t="str">
        <f>_xlfn.XLOOKUP(A179,'Schools lookup'!A:A,'Schools lookup'!B:B)</f>
        <v>CIP3046</v>
      </c>
      <c r="C179" s="42" t="str">
        <f>_xlfn.XLOOKUP(A179,'Schools lookup'!A:A,'Schools lookup'!C:C)</f>
        <v>Corfield CofE Infant School</v>
      </c>
      <c r="D179" s="3">
        <v>27917.52</v>
      </c>
      <c r="E179" s="3">
        <v>0</v>
      </c>
      <c r="F179" s="3">
        <v>23133.79</v>
      </c>
      <c r="G179" s="3">
        <v>541400.44999999995</v>
      </c>
      <c r="H179" s="3">
        <v>0</v>
      </c>
      <c r="I179" s="3">
        <v>18985.61</v>
      </c>
      <c r="J179" s="3">
        <v>0</v>
      </c>
      <c r="K179" s="3">
        <v>39705</v>
      </c>
      <c r="L179" s="3">
        <v>54172</v>
      </c>
      <c r="M179" s="3">
        <v>0</v>
      </c>
      <c r="N179" s="3">
        <v>0</v>
      </c>
      <c r="O179" s="3">
        <v>4365.7899999999991</v>
      </c>
      <c r="P179" s="3">
        <v>213.74000000000044</v>
      </c>
      <c r="Q179" s="3">
        <v>7755.82</v>
      </c>
      <c r="R179" s="3">
        <v>898.98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285796.12</v>
      </c>
      <c r="Y179" s="3">
        <v>0</v>
      </c>
      <c r="Z179" s="3">
        <v>99566.770000000033</v>
      </c>
      <c r="AA179" s="3">
        <v>17765.59</v>
      </c>
      <c r="AB179">
        <v>20825.300000000003</v>
      </c>
      <c r="AC179">
        <v>0</v>
      </c>
      <c r="AD179">
        <v>41063.009999999987</v>
      </c>
      <c r="AE179">
        <v>2577.08</v>
      </c>
      <c r="AF179">
        <v>3357</v>
      </c>
      <c r="AG179">
        <v>6852.64</v>
      </c>
      <c r="AH179">
        <v>1365.5</v>
      </c>
      <c r="AI179">
        <v>11285.85</v>
      </c>
      <c r="AJ179">
        <v>1274.81</v>
      </c>
      <c r="AK179">
        <v>2896.22</v>
      </c>
      <c r="AL179">
        <v>1657.9199999999998</v>
      </c>
      <c r="AM179">
        <v>6048.33</v>
      </c>
      <c r="AN179">
        <v>5988</v>
      </c>
      <c r="AO179">
        <v>2130.54</v>
      </c>
      <c r="AP179">
        <v>9316.27</v>
      </c>
      <c r="AQ179">
        <v>3382.42</v>
      </c>
      <c r="AR179">
        <v>1429.81</v>
      </c>
      <c r="AS179">
        <v>4829.43</v>
      </c>
      <c r="AT179">
        <v>0</v>
      </c>
      <c r="AU179">
        <v>5669.41</v>
      </c>
      <c r="AV179">
        <v>0</v>
      </c>
      <c r="AW179">
        <v>0</v>
      </c>
      <c r="AX179">
        <v>0</v>
      </c>
      <c r="AY179">
        <v>589.62</v>
      </c>
      <c r="AZ179">
        <v>2706</v>
      </c>
      <c r="BA179">
        <v>0</v>
      </c>
      <c r="BB179">
        <v>48545.17</v>
      </c>
      <c r="BC179" s="3">
        <v>49016.320000000007</v>
      </c>
      <c r="BD179" s="3">
        <v>37986.769999999997</v>
      </c>
      <c r="BE179" s="3">
        <v>13751.26</v>
      </c>
      <c r="BF179" s="3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5001.25</v>
      </c>
      <c r="BL179" s="3">
        <v>0</v>
      </c>
      <c r="BM179" s="3">
        <v>0</v>
      </c>
      <c r="BN179" s="3">
        <v>1</v>
      </c>
      <c r="BO179" s="3">
        <v>0</v>
      </c>
      <c r="BP179" s="3">
        <v>5000</v>
      </c>
      <c r="BQ179" s="3">
        <v>0</v>
      </c>
      <c r="BR179" s="3">
        <v>0</v>
      </c>
      <c r="BS179" s="3">
        <v>0</v>
      </c>
      <c r="BT179" s="3">
        <v>0</v>
      </c>
      <c r="BU179" s="3">
        <v>3319.7000000000003</v>
      </c>
      <c r="BV179" s="3">
        <v>0</v>
      </c>
      <c r="BW179" s="3">
        <v>0</v>
      </c>
      <c r="BX179" s="3">
        <v>7741.75</v>
      </c>
      <c r="BY179" s="3">
        <v>19815.34</v>
      </c>
      <c r="BZ179" s="3">
        <v>0</v>
      </c>
      <c r="CA179" s="3">
        <v>0</v>
      </c>
      <c r="CB179" s="3">
        <v>0</v>
      </c>
      <c r="CC179" s="3">
        <v>4460.3999999999996</v>
      </c>
      <c r="CD179" s="3">
        <v>0</v>
      </c>
    </row>
    <row r="180" spans="1:83" ht="15.05" x14ac:dyDescent="0.3">
      <c r="A180" s="25">
        <v>3048</v>
      </c>
      <c r="B180" s="42" t="str">
        <f>_xlfn.XLOOKUP(A180,'Schools lookup'!A:A,'Schools lookup'!B:B)</f>
        <v>CIP3048</v>
      </c>
      <c r="C180" s="42" t="str">
        <f>_xlfn.XLOOKUP(A180,'Schools lookup'!A:A,'Schools lookup'!C:C)</f>
        <v>Langley Mill CofE Infant School</v>
      </c>
      <c r="D180" s="3">
        <v>17682.290000000008</v>
      </c>
      <c r="E180" s="3">
        <v>78037.76999999999</v>
      </c>
      <c r="F180" s="3">
        <v>3405.27</v>
      </c>
      <c r="G180" s="3">
        <v>717658.09000000008</v>
      </c>
      <c r="H180" s="3">
        <v>0</v>
      </c>
      <c r="I180" s="3">
        <v>80525.51999999999</v>
      </c>
      <c r="J180" s="3">
        <v>0</v>
      </c>
      <c r="K180" s="3">
        <v>51595</v>
      </c>
      <c r="L180" s="3">
        <v>53489.919999999998</v>
      </c>
      <c r="M180" s="3">
        <v>150</v>
      </c>
      <c r="N180" s="3">
        <v>0</v>
      </c>
      <c r="O180" s="3">
        <v>13051.6</v>
      </c>
      <c r="P180" s="3">
        <v>4870.3</v>
      </c>
      <c r="Q180" s="3">
        <v>8701.25</v>
      </c>
      <c r="R180" s="3">
        <v>27.99</v>
      </c>
      <c r="S180" s="3">
        <v>968</v>
      </c>
      <c r="T180" s="3">
        <v>0</v>
      </c>
      <c r="U180" s="3">
        <v>0</v>
      </c>
      <c r="V180" s="3">
        <v>0</v>
      </c>
      <c r="W180" s="3">
        <v>6990.02</v>
      </c>
      <c r="X180" s="3">
        <v>396205.21999999991</v>
      </c>
      <c r="Y180" s="3">
        <v>1356.7799999999997</v>
      </c>
      <c r="Z180" s="3">
        <v>137847.29</v>
      </c>
      <c r="AA180" s="3">
        <v>31830.229999999992</v>
      </c>
      <c r="AB180">
        <v>73247.200000000026</v>
      </c>
      <c r="AC180">
        <v>0</v>
      </c>
      <c r="AD180">
        <v>19064.780000000002</v>
      </c>
      <c r="AE180">
        <v>2868.2200000000003</v>
      </c>
      <c r="AF180">
        <v>1472</v>
      </c>
      <c r="AG180">
        <v>8075.4400000000005</v>
      </c>
      <c r="AH180">
        <v>2393.62</v>
      </c>
      <c r="AI180">
        <v>18042.37</v>
      </c>
      <c r="AJ180">
        <v>2984.5399999999991</v>
      </c>
      <c r="AK180">
        <v>1732.93</v>
      </c>
      <c r="AL180">
        <v>2386.36</v>
      </c>
      <c r="AM180">
        <v>10730.710000000001</v>
      </c>
      <c r="AN180">
        <v>17589.75</v>
      </c>
      <c r="AO180">
        <v>2897.96</v>
      </c>
      <c r="AP180">
        <v>20039.859999999986</v>
      </c>
      <c r="AQ180">
        <v>1965.5</v>
      </c>
      <c r="AR180">
        <v>405</v>
      </c>
      <c r="AS180">
        <v>0</v>
      </c>
      <c r="AT180" s="20">
        <v>0</v>
      </c>
      <c r="AU180">
        <v>533</v>
      </c>
      <c r="AV180">
        <v>2432.48</v>
      </c>
      <c r="AW180">
        <v>0</v>
      </c>
      <c r="AX180">
        <v>0</v>
      </c>
      <c r="AY180">
        <v>7187.670000000001</v>
      </c>
      <c r="AZ180">
        <v>2871</v>
      </c>
      <c r="BA180">
        <v>0</v>
      </c>
      <c r="BB180">
        <v>55236.409999999982</v>
      </c>
      <c r="BC180" s="3">
        <v>15571.57</v>
      </c>
      <c r="BD180" s="3">
        <v>32807.619999999995</v>
      </c>
      <c r="BE180" s="3">
        <v>20089.429999999989</v>
      </c>
      <c r="BF180" s="3">
        <v>0</v>
      </c>
      <c r="BG180" s="3">
        <v>0</v>
      </c>
      <c r="BH180" s="3">
        <v>0</v>
      </c>
      <c r="BI180" s="3">
        <v>3248.2200000000007</v>
      </c>
      <c r="BJ180" s="3">
        <v>0</v>
      </c>
      <c r="BK180" s="3">
        <v>5199.25</v>
      </c>
      <c r="BL180" s="3">
        <v>0</v>
      </c>
      <c r="BM180" s="3">
        <v>0</v>
      </c>
      <c r="BN180" s="3">
        <v>1</v>
      </c>
      <c r="BO180" s="3">
        <v>0</v>
      </c>
      <c r="BP180" s="3">
        <v>9513.23</v>
      </c>
      <c r="BQ180" s="3">
        <v>0</v>
      </c>
      <c r="BR180" s="3">
        <v>0</v>
      </c>
      <c r="BS180" s="3">
        <v>0</v>
      </c>
      <c r="BT180" s="3">
        <v>0</v>
      </c>
      <c r="BU180" s="3">
        <v>0</v>
      </c>
      <c r="BV180" s="3">
        <v>0</v>
      </c>
      <c r="BW180" s="3">
        <v>0</v>
      </c>
      <c r="BX180" s="3">
        <v>58855.020000000004</v>
      </c>
      <c r="BY180" s="3">
        <v>0</v>
      </c>
      <c r="BZ180" s="3">
        <v>-908.71</v>
      </c>
      <c r="CA180" s="3">
        <v>81779.569999999992</v>
      </c>
      <c r="CB180" s="3">
        <v>0</v>
      </c>
      <c r="CC180" s="3">
        <v>0</v>
      </c>
      <c r="CD180" s="3">
        <v>0</v>
      </c>
    </row>
    <row r="181" spans="1:83" ht="15.05" x14ac:dyDescent="0.3">
      <c r="A181" s="25">
        <v>3050</v>
      </c>
      <c r="B181" s="42" t="str">
        <f>_xlfn.XLOOKUP(A181,'Schools lookup'!A:A,'Schools lookup'!B:B)</f>
        <v>CIP3050</v>
      </c>
      <c r="C181" s="42" t="str">
        <f>_xlfn.XLOOKUP(A181,'Schools lookup'!A:A,'Schools lookup'!C:C)</f>
        <v>Mundy CofE Junior School</v>
      </c>
      <c r="D181" s="3">
        <v>-62849.229999999996</v>
      </c>
      <c r="E181" s="3">
        <v>-10490.55</v>
      </c>
      <c r="F181" s="3">
        <v>5916.44</v>
      </c>
      <c r="G181" s="3">
        <v>1099532.3999999999</v>
      </c>
      <c r="H181" s="3">
        <v>0</v>
      </c>
      <c r="I181" s="3">
        <v>91346.86</v>
      </c>
      <c r="J181" s="3">
        <v>0</v>
      </c>
      <c r="K181" s="3">
        <v>102420</v>
      </c>
      <c r="L181" s="3">
        <v>49595</v>
      </c>
      <c r="M181" s="3">
        <v>0</v>
      </c>
      <c r="N181" s="3">
        <v>0</v>
      </c>
      <c r="O181" s="3">
        <v>42.67</v>
      </c>
      <c r="P181" s="3">
        <v>26863.73</v>
      </c>
      <c r="Q181" s="3">
        <v>48504.71</v>
      </c>
      <c r="R181" s="3">
        <v>6083.4</v>
      </c>
      <c r="S181" s="3">
        <v>0</v>
      </c>
      <c r="T181" s="3">
        <v>0</v>
      </c>
      <c r="U181" s="3">
        <v>0</v>
      </c>
      <c r="V181" s="3">
        <v>0</v>
      </c>
      <c r="W181" s="3">
        <v>7160</v>
      </c>
      <c r="X181" s="3">
        <v>603260.46</v>
      </c>
      <c r="Y181" s="3">
        <v>0</v>
      </c>
      <c r="Z181" s="3">
        <v>265297.58000000007</v>
      </c>
      <c r="AA181" s="3">
        <v>56894.680000000015</v>
      </c>
      <c r="AB181">
        <v>99154.140000000014</v>
      </c>
      <c r="AC181">
        <v>101.19</v>
      </c>
      <c r="AD181">
        <v>20358.400000000001</v>
      </c>
      <c r="AE181">
        <v>5084.5499999999993</v>
      </c>
      <c r="AF181">
        <v>4218</v>
      </c>
      <c r="AG181">
        <v>14093.3</v>
      </c>
      <c r="AH181">
        <v>3023.08</v>
      </c>
      <c r="AI181">
        <v>8123.7000000000007</v>
      </c>
      <c r="AJ181">
        <v>4927.6400000000003</v>
      </c>
      <c r="AK181">
        <v>3387.4199999999992</v>
      </c>
      <c r="AL181">
        <v>2919.43</v>
      </c>
      <c r="AM181">
        <v>16990.729999999963</v>
      </c>
      <c r="AN181">
        <v>34132.5</v>
      </c>
      <c r="AO181">
        <v>2751.48</v>
      </c>
      <c r="AP181">
        <v>15454.37</v>
      </c>
      <c r="AQ181">
        <v>153.30000000000001</v>
      </c>
      <c r="AR181">
        <v>0</v>
      </c>
      <c r="AS181">
        <v>16257.990000000002</v>
      </c>
      <c r="AT181">
        <v>0</v>
      </c>
      <c r="AU181">
        <v>359</v>
      </c>
      <c r="AV181">
        <v>0</v>
      </c>
      <c r="AW181">
        <v>0</v>
      </c>
      <c r="AX181">
        <v>0</v>
      </c>
      <c r="AY181">
        <v>13899.57</v>
      </c>
      <c r="AZ181">
        <v>6402</v>
      </c>
      <c r="BA181">
        <v>7282.98</v>
      </c>
      <c r="BB181">
        <v>59034.02</v>
      </c>
      <c r="BC181" s="3">
        <v>69056.11</v>
      </c>
      <c r="BD181" s="3">
        <v>107427.87000000001</v>
      </c>
      <c r="BE181" s="3">
        <v>29782.789999999979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6182.5</v>
      </c>
      <c r="BL181" s="3">
        <v>0</v>
      </c>
      <c r="BM181" s="3">
        <v>0</v>
      </c>
      <c r="BN181" s="3">
        <v>1</v>
      </c>
      <c r="BO181" s="3">
        <v>0</v>
      </c>
      <c r="BP181" s="3">
        <v>0</v>
      </c>
      <c r="BQ181" s="3">
        <v>2932.2499999999995</v>
      </c>
      <c r="BR181" s="3">
        <v>0</v>
      </c>
      <c r="BS181" s="3">
        <v>0</v>
      </c>
      <c r="BT181" s="3">
        <v>0</v>
      </c>
      <c r="BU181" s="3">
        <v>1214</v>
      </c>
      <c r="BV181" s="3">
        <v>0</v>
      </c>
      <c r="BW181" s="3">
        <v>0</v>
      </c>
      <c r="BX181" s="3">
        <v>-108288.73999999999</v>
      </c>
      <c r="BY181" s="3">
        <v>7952.69</v>
      </c>
      <c r="BZ181" s="3">
        <v>0</v>
      </c>
      <c r="CA181" s="3">
        <v>-3330.5499999999993</v>
      </c>
      <c r="CB181" s="3">
        <v>0</v>
      </c>
      <c r="CC181" s="3">
        <v>704</v>
      </c>
      <c r="CD181" s="3">
        <v>0</v>
      </c>
    </row>
    <row r="182" spans="1:83" ht="15.05" x14ac:dyDescent="0.3">
      <c r="A182" s="25">
        <v>3055</v>
      </c>
      <c r="B182" s="42" t="str">
        <f>_xlfn.XLOOKUP(A182,'Schools lookup'!A:A,'Schools lookup'!B:B)</f>
        <v>CIP3055</v>
      </c>
      <c r="C182" s="42" t="str">
        <f>_xlfn.XLOOKUP(A182,'Schools lookup'!A:A,'Schools lookup'!C:C)</f>
        <v>Horsley CofE (Controlled) Primary School</v>
      </c>
      <c r="D182" s="3">
        <v>-16621.379999999997</v>
      </c>
      <c r="E182" s="3">
        <v>-458.72</v>
      </c>
      <c r="F182" s="3">
        <v>12725.51</v>
      </c>
      <c r="G182" s="3">
        <v>570568.85</v>
      </c>
      <c r="H182" s="3">
        <v>0</v>
      </c>
      <c r="I182" s="3">
        <v>29437.579999999998</v>
      </c>
      <c r="J182" s="3">
        <v>0</v>
      </c>
      <c r="K182" s="3">
        <v>30300</v>
      </c>
      <c r="L182" s="3">
        <v>47387</v>
      </c>
      <c r="M182" s="3">
        <v>0</v>
      </c>
      <c r="N182" s="3">
        <v>0</v>
      </c>
      <c r="O182" s="3">
        <v>2473.9900000000002</v>
      </c>
      <c r="P182" s="3">
        <v>8393.8499999999985</v>
      </c>
      <c r="Q182" s="3">
        <v>196.29</v>
      </c>
      <c r="R182" s="3">
        <v>21.38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343248.29</v>
      </c>
      <c r="Y182" s="3">
        <v>3242.3599999999997</v>
      </c>
      <c r="Z182" s="3">
        <v>110830.04999999999</v>
      </c>
      <c r="AA182" s="3">
        <v>0</v>
      </c>
      <c r="AB182">
        <v>25301.58</v>
      </c>
      <c r="AC182">
        <v>0</v>
      </c>
      <c r="AD182">
        <v>26692.099999999995</v>
      </c>
      <c r="AE182">
        <v>2187.4499999999998</v>
      </c>
      <c r="AF182">
        <v>1455.8700000000003</v>
      </c>
      <c r="AG182">
        <v>7378.05</v>
      </c>
      <c r="AH182">
        <v>1537.1</v>
      </c>
      <c r="AI182">
        <v>6538.98</v>
      </c>
      <c r="AJ182">
        <v>0</v>
      </c>
      <c r="AK182">
        <v>22478.22</v>
      </c>
      <c r="AL182">
        <v>1493.54</v>
      </c>
      <c r="AM182">
        <v>5759.9800000000005</v>
      </c>
      <c r="AN182">
        <v>6237.5</v>
      </c>
      <c r="AO182">
        <v>2933.2900000000004</v>
      </c>
      <c r="AP182">
        <v>23038.019999999997</v>
      </c>
      <c r="AQ182">
        <v>0</v>
      </c>
      <c r="AR182">
        <v>0</v>
      </c>
      <c r="AS182">
        <v>2318.3500000000004</v>
      </c>
      <c r="AT182">
        <v>0</v>
      </c>
      <c r="AU182">
        <v>0</v>
      </c>
      <c r="AV182">
        <v>2380.02</v>
      </c>
      <c r="AW182">
        <v>599</v>
      </c>
      <c r="AX182">
        <v>0</v>
      </c>
      <c r="AY182">
        <v>9109.5300000000007</v>
      </c>
      <c r="AZ182">
        <v>3135</v>
      </c>
      <c r="BA182">
        <v>5576.7900000000009</v>
      </c>
      <c r="BB182">
        <v>43778.550000000017</v>
      </c>
      <c r="BC182" s="3">
        <v>17279.84</v>
      </c>
      <c r="BD182" s="3">
        <v>4270.1499999999996</v>
      </c>
      <c r="BE182" s="3">
        <v>13134.439999999999</v>
      </c>
      <c r="BF182" s="3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5113.75</v>
      </c>
      <c r="BL182" s="3">
        <v>0</v>
      </c>
      <c r="BM182" s="3">
        <v>0</v>
      </c>
      <c r="BN182" s="3">
        <v>1</v>
      </c>
      <c r="BO182" s="3">
        <v>0</v>
      </c>
      <c r="BP182" s="3">
        <v>0</v>
      </c>
      <c r="BQ182" s="3">
        <v>0</v>
      </c>
      <c r="BR182" s="3">
        <v>0</v>
      </c>
      <c r="BS182" s="3">
        <v>0</v>
      </c>
      <c r="BT182" s="3">
        <v>0</v>
      </c>
      <c r="BU182" s="3">
        <v>0</v>
      </c>
      <c r="BV182" s="3">
        <v>0</v>
      </c>
      <c r="BW182" s="3">
        <v>0</v>
      </c>
      <c r="BX182" s="3">
        <v>-19776.489999999998</v>
      </c>
      <c r="BY182" s="3">
        <v>17839.259999999998</v>
      </c>
      <c r="BZ182" s="3">
        <v>0</v>
      </c>
      <c r="CA182" s="3">
        <v>-458.72</v>
      </c>
      <c r="CB182" s="3">
        <v>0</v>
      </c>
      <c r="CC182" s="3">
        <v>-3599.17</v>
      </c>
      <c r="CD182" s="3">
        <v>0</v>
      </c>
    </row>
    <row r="183" spans="1:83" ht="15.05" x14ac:dyDescent="0.3">
      <c r="A183" s="25">
        <v>3060</v>
      </c>
      <c r="B183" s="42" t="str">
        <f>_xlfn.XLOOKUP(A183,'Schools lookup'!A:A,'Schools lookup'!B:B)</f>
        <v>CIP3060</v>
      </c>
      <c r="C183" s="42" t="str">
        <f>_xlfn.XLOOKUP(A183,'Schools lookup'!A:A,'Schools lookup'!C:C)</f>
        <v>Kirk Ireton C of E Primary School</v>
      </c>
      <c r="D183" s="3">
        <v>13262.07</v>
      </c>
      <c r="E183" s="3">
        <v>13959.5</v>
      </c>
      <c r="F183" s="3">
        <v>26748.83</v>
      </c>
      <c r="G183" s="3">
        <v>376513.19</v>
      </c>
      <c r="H183" s="3">
        <v>0</v>
      </c>
      <c r="I183" s="3">
        <v>9615</v>
      </c>
      <c r="J183" s="3">
        <v>0</v>
      </c>
      <c r="K183" s="3">
        <v>9040</v>
      </c>
      <c r="L183" s="3">
        <v>29452</v>
      </c>
      <c r="M183" s="3">
        <v>0</v>
      </c>
      <c r="N183" s="3">
        <v>0</v>
      </c>
      <c r="O183" s="3">
        <v>225680.22999999998</v>
      </c>
      <c r="P183" s="3">
        <v>7153</v>
      </c>
      <c r="Q183" s="3">
        <v>17409.310000000001</v>
      </c>
      <c r="R183" s="3">
        <v>13.86</v>
      </c>
      <c r="S183" s="3">
        <v>19743.919999999998</v>
      </c>
      <c r="T183" s="3">
        <v>0</v>
      </c>
      <c r="U183" s="3">
        <v>0</v>
      </c>
      <c r="V183" s="3">
        <v>0</v>
      </c>
      <c r="W183" s="3">
        <v>0</v>
      </c>
      <c r="X183" s="3">
        <v>381341.91000000015</v>
      </c>
      <c r="Y183" s="3">
        <v>37211.030000000006</v>
      </c>
      <c r="Z183" s="3">
        <v>64576.95</v>
      </c>
      <c r="AA183" s="3">
        <v>13557.639999999996</v>
      </c>
      <c r="AB183">
        <v>72772.839999999953</v>
      </c>
      <c r="AC183">
        <v>0</v>
      </c>
      <c r="AD183">
        <v>9301.7000000000007</v>
      </c>
      <c r="AE183">
        <v>2328.8700000000003</v>
      </c>
      <c r="AF183">
        <v>68.77</v>
      </c>
      <c r="AG183">
        <v>3731.02</v>
      </c>
      <c r="AH183">
        <v>821.78</v>
      </c>
      <c r="AI183">
        <v>4734.3399999999992</v>
      </c>
      <c r="AJ183">
        <v>535</v>
      </c>
      <c r="AK183">
        <v>637.49000000000012</v>
      </c>
      <c r="AL183">
        <v>1615.0499999999997</v>
      </c>
      <c r="AM183">
        <v>4090.01</v>
      </c>
      <c r="AN183">
        <v>3792.4</v>
      </c>
      <c r="AO183">
        <v>3896.7599999999998</v>
      </c>
      <c r="AP183">
        <v>41146.490000000027</v>
      </c>
      <c r="AQ183">
        <v>1920</v>
      </c>
      <c r="AR183">
        <v>0</v>
      </c>
      <c r="AS183">
        <v>839.39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3346.4400000000023</v>
      </c>
      <c r="AZ183">
        <v>1390.37</v>
      </c>
      <c r="BA183">
        <v>-603.75</v>
      </c>
      <c r="BB183">
        <v>26815.690000000006</v>
      </c>
      <c r="BC183" s="3">
        <v>240</v>
      </c>
      <c r="BD183" s="3">
        <v>7599</v>
      </c>
      <c r="BE183" s="3">
        <v>10477.829999999998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4427.5</v>
      </c>
      <c r="BL183" s="3">
        <v>0</v>
      </c>
      <c r="BM183" s="3">
        <v>0</v>
      </c>
      <c r="BN183" s="3">
        <v>1</v>
      </c>
      <c r="BO183" s="3">
        <v>0</v>
      </c>
      <c r="BP183" s="3">
        <v>2381.3000000000002</v>
      </c>
      <c r="BQ183" s="3">
        <v>685</v>
      </c>
      <c r="BR183" s="3">
        <v>0</v>
      </c>
      <c r="BS183" s="3">
        <v>0</v>
      </c>
      <c r="BT183" s="3">
        <v>0</v>
      </c>
      <c r="BU183" s="3">
        <v>3950</v>
      </c>
      <c r="BV183" s="3">
        <v>43</v>
      </c>
      <c r="BW183" s="3">
        <v>0</v>
      </c>
      <c r="BX183" s="3">
        <v>9697.5600000000013</v>
      </c>
      <c r="BY183" s="3">
        <v>24117.03</v>
      </c>
      <c r="BZ183" s="3">
        <v>0</v>
      </c>
      <c r="CA183" s="3">
        <v>13959.5</v>
      </c>
      <c r="CB183" s="3">
        <v>0</v>
      </c>
      <c r="CC183" s="3">
        <v>-5072.5599999999995</v>
      </c>
      <c r="CD183" s="3">
        <v>0</v>
      </c>
    </row>
    <row r="184" spans="1:83" ht="15.05" x14ac:dyDescent="0.3">
      <c r="A184" s="25">
        <v>3061</v>
      </c>
      <c r="B184" s="42" t="str">
        <f>_xlfn.XLOOKUP(A184,'Schools lookup'!A:A,'Schools lookup'!B:B)</f>
        <v>CIP3061</v>
      </c>
      <c r="C184" s="42" t="str">
        <f>_xlfn.XLOOKUP(A184,'Schools lookup'!A:A,'Schools lookup'!C:C)</f>
        <v>Kirk Langley CofE Primary School</v>
      </c>
      <c r="D184" s="3">
        <v>264838.40000000002</v>
      </c>
      <c r="E184" s="3">
        <v>74362.87000000001</v>
      </c>
      <c r="F184" s="3">
        <v>20583.28</v>
      </c>
      <c r="G184" s="3">
        <v>560970.99</v>
      </c>
      <c r="H184" s="3">
        <v>0</v>
      </c>
      <c r="I184" s="3">
        <v>0</v>
      </c>
      <c r="J184" s="3">
        <v>0</v>
      </c>
      <c r="K184" s="3">
        <v>20410</v>
      </c>
      <c r="L184" s="3">
        <v>44741</v>
      </c>
      <c r="M184" s="3">
        <v>0</v>
      </c>
      <c r="N184" s="3">
        <v>0</v>
      </c>
      <c r="O184" s="3">
        <v>16359.509999999998</v>
      </c>
      <c r="P184" s="3">
        <v>18395.969999999998</v>
      </c>
      <c r="Q184" s="3">
        <v>198.96</v>
      </c>
      <c r="R184" s="3">
        <v>0</v>
      </c>
      <c r="S184" s="3">
        <v>4437</v>
      </c>
      <c r="T184" s="3">
        <v>0</v>
      </c>
      <c r="U184" s="3">
        <v>0</v>
      </c>
      <c r="V184" s="3">
        <v>0</v>
      </c>
      <c r="W184" s="3">
        <v>19924.8</v>
      </c>
      <c r="X184" s="3">
        <v>420747.74000000017</v>
      </c>
      <c r="Y184" s="3">
        <v>4034.8199999999988</v>
      </c>
      <c r="Z184" s="3">
        <v>5507.1600000000035</v>
      </c>
      <c r="AA184" s="3">
        <v>0</v>
      </c>
      <c r="AB184">
        <v>36275.449999999997</v>
      </c>
      <c r="AC184">
        <v>0</v>
      </c>
      <c r="AD184">
        <v>5216.5099999999993</v>
      </c>
      <c r="AE184">
        <v>2085.7400000000002</v>
      </c>
      <c r="AF184">
        <v>1849</v>
      </c>
      <c r="AG184">
        <v>7149.64</v>
      </c>
      <c r="AH184">
        <v>693.35</v>
      </c>
      <c r="AI184">
        <v>8687.9399999999987</v>
      </c>
      <c r="AJ184">
        <v>1100</v>
      </c>
      <c r="AK184">
        <v>10671.909999999998</v>
      </c>
      <c r="AL184">
        <v>963.87</v>
      </c>
      <c r="AM184">
        <v>5863.51</v>
      </c>
      <c r="AN184">
        <v>4241.5</v>
      </c>
      <c r="AO184">
        <v>1518.4700000000003</v>
      </c>
      <c r="AP184">
        <v>29681.27</v>
      </c>
      <c r="AQ184">
        <v>1971</v>
      </c>
      <c r="AR184">
        <v>0</v>
      </c>
      <c r="AS184">
        <v>0</v>
      </c>
      <c r="AT184">
        <v>0</v>
      </c>
      <c r="AU184">
        <v>0</v>
      </c>
      <c r="AV184">
        <v>2707.6</v>
      </c>
      <c r="AW184">
        <v>0</v>
      </c>
      <c r="AX184">
        <v>0</v>
      </c>
      <c r="AY184">
        <v>21904.010000000013</v>
      </c>
      <c r="AZ184">
        <v>2871</v>
      </c>
      <c r="BA184">
        <v>12066.519999999999</v>
      </c>
      <c r="BB184">
        <v>54262.509999999995</v>
      </c>
      <c r="BC184" s="3">
        <v>25.870000000000005</v>
      </c>
      <c r="BD184" s="3">
        <v>34439.06</v>
      </c>
      <c r="BE184" s="3">
        <v>18412.959999999992</v>
      </c>
      <c r="BF184" s="3">
        <v>0</v>
      </c>
      <c r="BG184" s="3">
        <v>0</v>
      </c>
      <c r="BH184" s="3">
        <v>0</v>
      </c>
      <c r="BI184" s="3">
        <v>297.21999999999997</v>
      </c>
      <c r="BJ184" s="3">
        <v>0</v>
      </c>
      <c r="BK184" s="3">
        <v>5023.75</v>
      </c>
      <c r="BL184" s="3">
        <v>0</v>
      </c>
      <c r="BM184" s="3">
        <v>0</v>
      </c>
      <c r="BN184" s="3">
        <v>1</v>
      </c>
      <c r="BO184" s="3">
        <v>0</v>
      </c>
      <c r="BP184" s="3">
        <v>14240.33</v>
      </c>
      <c r="BQ184" s="3">
        <v>0</v>
      </c>
      <c r="BR184" s="3">
        <v>0</v>
      </c>
      <c r="BS184" s="3">
        <v>0</v>
      </c>
      <c r="BT184" s="3">
        <v>0</v>
      </c>
      <c r="BU184" s="3">
        <v>2990</v>
      </c>
      <c r="BV184" s="3">
        <v>0</v>
      </c>
      <c r="BW184" s="3">
        <v>0</v>
      </c>
      <c r="BX184" s="3">
        <v>235403.41999999998</v>
      </c>
      <c r="BY184" s="3">
        <v>8376.7000000000007</v>
      </c>
      <c r="BZ184" s="3">
        <v>0</v>
      </c>
      <c r="CA184" s="3">
        <v>93990.450000000012</v>
      </c>
      <c r="CB184" s="3">
        <v>0</v>
      </c>
      <c r="CC184" s="3">
        <v>2825</v>
      </c>
      <c r="CD184" s="3">
        <v>0</v>
      </c>
    </row>
    <row r="185" spans="1:83" ht="15.05" x14ac:dyDescent="0.3">
      <c r="A185" s="25">
        <v>3062</v>
      </c>
      <c r="B185" s="42" t="str">
        <f>_xlfn.XLOOKUP(A185,'Schools lookup'!A:A,'Schools lookup'!B:B)</f>
        <v>CIP3062</v>
      </c>
      <c r="C185" s="42" t="str">
        <f>_xlfn.XLOOKUP(A185,'Schools lookup'!A:A,'Schools lookup'!C:C)</f>
        <v>Kniveton CofE Primary School</v>
      </c>
      <c r="D185" s="3">
        <v>-2031.2699999999968</v>
      </c>
      <c r="E185" s="3">
        <v>34027.879999999997</v>
      </c>
      <c r="F185" s="3">
        <v>-9324.89</v>
      </c>
      <c r="G185" s="3">
        <v>468799.88</v>
      </c>
      <c r="H185" s="3">
        <v>0</v>
      </c>
      <c r="I185" s="3">
        <v>27014.760000000002</v>
      </c>
      <c r="J185" s="3">
        <v>0</v>
      </c>
      <c r="K185" s="3">
        <v>15150</v>
      </c>
      <c r="L185" s="3">
        <v>40281</v>
      </c>
      <c r="M185" s="3">
        <v>0</v>
      </c>
      <c r="N185" s="3">
        <v>0</v>
      </c>
      <c r="O185" s="3">
        <v>7368.369999999999</v>
      </c>
      <c r="P185" s="3">
        <v>6096.98</v>
      </c>
      <c r="Q185" s="3">
        <v>1070.92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3243.15</v>
      </c>
      <c r="X185" s="3">
        <v>276967.56000000017</v>
      </c>
      <c r="Y185" s="3">
        <v>1671.6</v>
      </c>
      <c r="Z185" s="3">
        <v>96437.810000000041</v>
      </c>
      <c r="AA185" s="3">
        <v>15657.729999999998</v>
      </c>
      <c r="AB185">
        <v>34542.119999999988</v>
      </c>
      <c r="AC185">
        <v>607.34</v>
      </c>
      <c r="AD185">
        <v>5744.0999999999976</v>
      </c>
      <c r="AE185">
        <v>2138.08</v>
      </c>
      <c r="AF185">
        <v>1045</v>
      </c>
      <c r="AG185">
        <v>4796.2299999999996</v>
      </c>
      <c r="AH185">
        <v>470.2</v>
      </c>
      <c r="AI185">
        <v>1355.48</v>
      </c>
      <c r="AJ185">
        <v>9912.6600000000017</v>
      </c>
      <c r="AK185">
        <v>666.76</v>
      </c>
      <c r="AL185">
        <v>1257.4000000000001</v>
      </c>
      <c r="AM185">
        <v>6018.91</v>
      </c>
      <c r="AN185">
        <v>3241.94</v>
      </c>
      <c r="AO185">
        <v>11941.020000000004</v>
      </c>
      <c r="AP185">
        <v>14812.999999999998</v>
      </c>
      <c r="AQ185">
        <v>6098</v>
      </c>
      <c r="AR185">
        <v>0</v>
      </c>
      <c r="AS185">
        <v>0</v>
      </c>
      <c r="AT185">
        <v>0</v>
      </c>
      <c r="AU185">
        <v>1799.1599999999999</v>
      </c>
      <c r="AV185">
        <v>0</v>
      </c>
      <c r="AW185">
        <v>1375</v>
      </c>
      <c r="AX185">
        <v>0</v>
      </c>
      <c r="AY185">
        <v>5195.9299999999994</v>
      </c>
      <c r="AZ185">
        <v>1947</v>
      </c>
      <c r="BA185">
        <v>3356.52</v>
      </c>
      <c r="BB185">
        <v>34346.159999999996</v>
      </c>
      <c r="BC185" s="3">
        <v>0</v>
      </c>
      <c r="BD185" s="3">
        <v>6106.16</v>
      </c>
      <c r="BE185" s="3">
        <v>11681.969999999998</v>
      </c>
      <c r="BF185" s="3">
        <v>0</v>
      </c>
      <c r="BG185" s="3">
        <v>0</v>
      </c>
      <c r="BH185" s="3">
        <v>0</v>
      </c>
      <c r="BI185" s="3">
        <v>0</v>
      </c>
      <c r="BJ185" s="3">
        <v>0</v>
      </c>
      <c r="BK185" s="3">
        <v>4618.75</v>
      </c>
      <c r="BL185" s="3">
        <v>0</v>
      </c>
      <c r="BM185" s="3">
        <v>0</v>
      </c>
      <c r="BN185" s="3">
        <v>1</v>
      </c>
      <c r="BO185" s="3">
        <v>0</v>
      </c>
      <c r="BP185" s="3">
        <v>-9477.7999999999993</v>
      </c>
      <c r="BQ185" s="3">
        <v>9477.7999999999993</v>
      </c>
      <c r="BR185" s="3">
        <v>0</v>
      </c>
      <c r="BS185" s="3">
        <v>0</v>
      </c>
      <c r="BT185" s="3">
        <v>0</v>
      </c>
      <c r="BU185" s="3">
        <v>0</v>
      </c>
      <c r="BV185" s="3">
        <v>0</v>
      </c>
      <c r="BW185" s="3">
        <v>0</v>
      </c>
      <c r="BX185" s="3">
        <v>2559.8000000000029</v>
      </c>
      <c r="BY185" s="3">
        <v>0</v>
      </c>
      <c r="BZ185" s="3">
        <v>-4706.1400000000003</v>
      </c>
      <c r="CA185" s="3">
        <v>37271.03</v>
      </c>
      <c r="CB185" s="3">
        <v>0</v>
      </c>
      <c r="CC185" s="3">
        <v>1323.5</v>
      </c>
      <c r="CD185" s="3">
        <v>0</v>
      </c>
    </row>
    <row r="186" spans="1:83" ht="15.05" x14ac:dyDescent="0.3">
      <c r="A186" s="25">
        <v>3065</v>
      </c>
      <c r="B186" s="42" t="str">
        <f>_xlfn.XLOOKUP(A186,'Schools lookup'!A:A,'Schools lookup'!B:B)</f>
        <v>CIP3065</v>
      </c>
      <c r="C186" s="42" t="str">
        <f>_xlfn.XLOOKUP(A186,'Schools lookup'!A:A,'Schools lookup'!C:C)</f>
        <v>Mapperley CE Controlled Primary School</v>
      </c>
      <c r="D186" s="3">
        <v>58272.07</v>
      </c>
      <c r="E186" s="3">
        <v>-531.78</v>
      </c>
      <c r="F186" s="3">
        <v>22646.09</v>
      </c>
      <c r="G186" s="3">
        <v>403703.62</v>
      </c>
      <c r="H186" s="3">
        <v>0</v>
      </c>
      <c r="I186" s="3">
        <v>16461.16</v>
      </c>
      <c r="J186" s="3">
        <v>0</v>
      </c>
      <c r="K186" s="3">
        <v>20045</v>
      </c>
      <c r="L186" s="3">
        <v>33526</v>
      </c>
      <c r="M186" s="3">
        <v>0</v>
      </c>
      <c r="N186" s="3">
        <v>0</v>
      </c>
      <c r="O186" s="3">
        <v>2587.7999999999997</v>
      </c>
      <c r="P186" s="3">
        <v>2067.1000000000004</v>
      </c>
      <c r="Q186" s="3">
        <v>152.27000000000001</v>
      </c>
      <c r="R186" s="3">
        <v>31.59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208349.33999999997</v>
      </c>
      <c r="Y186" s="3">
        <v>550</v>
      </c>
      <c r="Z186" s="3">
        <v>77883.760000000009</v>
      </c>
      <c r="AA186" s="3">
        <v>18305.289999999997</v>
      </c>
      <c r="AB186">
        <v>51880.850000000006</v>
      </c>
      <c r="AC186">
        <v>0</v>
      </c>
      <c r="AD186">
        <v>18660.050000000021</v>
      </c>
      <c r="AE186">
        <v>2249.119999999999</v>
      </c>
      <c r="AF186">
        <v>2646.36</v>
      </c>
      <c r="AG186">
        <v>5064.63</v>
      </c>
      <c r="AH186">
        <v>994.26</v>
      </c>
      <c r="AI186">
        <v>4034.92</v>
      </c>
      <c r="AJ186">
        <v>0</v>
      </c>
      <c r="AK186">
        <v>716.55</v>
      </c>
      <c r="AL186">
        <v>2707.9300000000003</v>
      </c>
      <c r="AM186">
        <v>4987.4600000000009</v>
      </c>
      <c r="AN186">
        <v>2994</v>
      </c>
      <c r="AO186">
        <v>1022.8600000000001</v>
      </c>
      <c r="AP186">
        <v>33464.050000000003</v>
      </c>
      <c r="AQ186">
        <v>2946.5</v>
      </c>
      <c r="AR186">
        <v>0</v>
      </c>
      <c r="AS186">
        <v>116.67</v>
      </c>
      <c r="AT186">
        <v>0</v>
      </c>
      <c r="AU186">
        <v>0</v>
      </c>
      <c r="AV186">
        <v>3081.15</v>
      </c>
      <c r="AW186">
        <v>0</v>
      </c>
      <c r="AX186">
        <v>0</v>
      </c>
      <c r="AY186">
        <v>2861.2099999999996</v>
      </c>
      <c r="AZ186">
        <v>1881</v>
      </c>
      <c r="BA186">
        <v>2385.19</v>
      </c>
      <c r="BB186">
        <v>28034.700000000004</v>
      </c>
      <c r="BC186" s="3">
        <v>12063</v>
      </c>
      <c r="BD186" s="3">
        <v>4243.3500000000004</v>
      </c>
      <c r="BE186" s="3">
        <v>13567.159999999994</v>
      </c>
      <c r="BF186" s="3">
        <v>0</v>
      </c>
      <c r="BG186" s="3">
        <v>0</v>
      </c>
      <c r="BH186" s="3">
        <v>0</v>
      </c>
      <c r="BI186" s="3">
        <v>0</v>
      </c>
      <c r="BJ186" s="3">
        <v>0</v>
      </c>
      <c r="BK186" s="3">
        <v>4708.75</v>
      </c>
      <c r="BL186" s="3">
        <v>0</v>
      </c>
      <c r="BM186" s="3">
        <v>0</v>
      </c>
      <c r="BN186" s="3">
        <v>1</v>
      </c>
      <c r="BO186" s="3">
        <v>0</v>
      </c>
      <c r="BP186" s="3">
        <v>0</v>
      </c>
      <c r="BQ186" s="3">
        <v>0</v>
      </c>
      <c r="BR186" s="3">
        <v>0</v>
      </c>
      <c r="BS186" s="3">
        <v>0</v>
      </c>
      <c r="BT186" s="3">
        <v>0</v>
      </c>
      <c r="BU186" s="3">
        <v>0</v>
      </c>
      <c r="BV186" s="3">
        <v>0</v>
      </c>
      <c r="BW186" s="3">
        <v>0</v>
      </c>
      <c r="BX186" s="3">
        <v>29155.25</v>
      </c>
      <c r="BY186" s="3">
        <v>19252.34</v>
      </c>
      <c r="BZ186" s="3">
        <v>8102.5</v>
      </c>
      <c r="CA186" s="3">
        <v>-531.78</v>
      </c>
      <c r="CB186" s="3">
        <v>0</v>
      </c>
      <c r="CC186" s="3">
        <v>7975.34</v>
      </c>
      <c r="CD186" s="3">
        <v>0</v>
      </c>
    </row>
    <row r="187" spans="1:83" ht="15.05" x14ac:dyDescent="0.3">
      <c r="A187" s="25">
        <v>3069</v>
      </c>
      <c r="B187" s="42" t="str">
        <f>_xlfn.XLOOKUP(A187,'Schools lookup'!A:A,'Schools lookup'!B:B)</f>
        <v>CIP3069</v>
      </c>
      <c r="C187" s="42" t="str">
        <f>_xlfn.XLOOKUP(A187,'Schools lookup'!A:A,'Schools lookup'!C:C)</f>
        <v>Cromford CofE Primary School</v>
      </c>
      <c r="D187" s="3">
        <v>20775.53</v>
      </c>
      <c r="E187" s="3">
        <v>-28371.989999999998</v>
      </c>
      <c r="F187" s="3">
        <v>17742.599999999999</v>
      </c>
      <c r="G187" s="3">
        <v>510920.07</v>
      </c>
      <c r="H187" s="3">
        <v>0</v>
      </c>
      <c r="I187" s="3">
        <v>12706.55</v>
      </c>
      <c r="J187" s="3">
        <v>0</v>
      </c>
      <c r="K187" s="3">
        <v>28785</v>
      </c>
      <c r="L187" s="3">
        <v>39543</v>
      </c>
      <c r="M187" s="3">
        <v>0</v>
      </c>
      <c r="N187" s="3">
        <v>560</v>
      </c>
      <c r="O187" s="3">
        <v>16562.259999999998</v>
      </c>
      <c r="P187" s="3">
        <v>4417.57</v>
      </c>
      <c r="Q187" s="3">
        <v>269.53999999999996</v>
      </c>
      <c r="R187" s="3">
        <v>385.73</v>
      </c>
      <c r="S187" s="3">
        <v>6898</v>
      </c>
      <c r="T187" s="3">
        <v>0</v>
      </c>
      <c r="U187" s="3">
        <v>0</v>
      </c>
      <c r="V187" s="3">
        <v>0</v>
      </c>
      <c r="W187" s="3">
        <v>9000</v>
      </c>
      <c r="X187" s="3">
        <v>247544.94999999995</v>
      </c>
      <c r="Y187" s="3">
        <v>773.50999999999988</v>
      </c>
      <c r="Z187" s="3">
        <v>109237.60000000002</v>
      </c>
      <c r="AA187" s="3">
        <v>16667.520000000004</v>
      </c>
      <c r="AB187">
        <v>29114.910000000007</v>
      </c>
      <c r="AC187">
        <v>0</v>
      </c>
      <c r="AD187">
        <v>12296.41</v>
      </c>
      <c r="AE187">
        <v>2144.9599999999996</v>
      </c>
      <c r="AF187">
        <v>1683.77</v>
      </c>
      <c r="AG187">
        <v>6369.04</v>
      </c>
      <c r="AH187">
        <v>1257.8699999999999</v>
      </c>
      <c r="AI187">
        <v>9511.2199999999993</v>
      </c>
      <c r="AJ187">
        <v>1115.78</v>
      </c>
      <c r="AK187">
        <v>1480.57</v>
      </c>
      <c r="AL187">
        <v>2091.48</v>
      </c>
      <c r="AM187">
        <v>9590.9900000000016</v>
      </c>
      <c r="AN187">
        <v>4106.46</v>
      </c>
      <c r="AO187">
        <v>1590.4199999999998</v>
      </c>
      <c r="AP187">
        <v>37147.160000000018</v>
      </c>
      <c r="AQ187">
        <v>2992.67</v>
      </c>
      <c r="AR187">
        <v>0</v>
      </c>
      <c r="AS187">
        <v>4939.66</v>
      </c>
      <c r="AT187" s="20">
        <v>0</v>
      </c>
      <c r="AU187">
        <v>3708.78</v>
      </c>
      <c r="AV187">
        <v>91.47</v>
      </c>
      <c r="AW187">
        <v>1968</v>
      </c>
      <c r="AX187">
        <v>0</v>
      </c>
      <c r="AY187">
        <v>2497.0400000000004</v>
      </c>
      <c r="AZ187">
        <v>2310</v>
      </c>
      <c r="BA187">
        <v>16023.019999999997</v>
      </c>
      <c r="BB187">
        <v>36958.660000000011</v>
      </c>
      <c r="BC187" s="3">
        <v>192</v>
      </c>
      <c r="BD187" s="3">
        <v>5995.54</v>
      </c>
      <c r="BE187" s="3">
        <v>15600.919999999995</v>
      </c>
      <c r="BF187" s="3">
        <v>0</v>
      </c>
      <c r="BG187" s="3">
        <v>0</v>
      </c>
      <c r="BH187" s="3">
        <v>0</v>
      </c>
      <c r="BI187" s="3">
        <v>8536.6199999999972</v>
      </c>
      <c r="BJ187" s="3">
        <v>0</v>
      </c>
      <c r="BK187" s="3">
        <v>4753.75</v>
      </c>
      <c r="BL187" s="3">
        <v>0</v>
      </c>
      <c r="BM187" s="3">
        <v>0</v>
      </c>
      <c r="BN187" s="3">
        <v>1</v>
      </c>
      <c r="BO187" s="3">
        <v>0</v>
      </c>
      <c r="BP187" s="3">
        <v>0</v>
      </c>
      <c r="BQ187" s="3">
        <v>0</v>
      </c>
      <c r="BR187" s="3">
        <v>0</v>
      </c>
      <c r="BS187" s="3">
        <v>0</v>
      </c>
      <c r="BT187" s="3">
        <v>0</v>
      </c>
      <c r="BU187" s="3">
        <v>0</v>
      </c>
      <c r="BV187" s="3">
        <v>0</v>
      </c>
      <c r="BW187" s="3">
        <v>0</v>
      </c>
      <c r="BX187" s="3">
        <v>54820.87999999999</v>
      </c>
      <c r="BY187" s="3">
        <v>22496.35</v>
      </c>
      <c r="BZ187" s="3">
        <v>0</v>
      </c>
      <c r="CA187" s="3">
        <v>-27908.609999999993</v>
      </c>
      <c r="CB187" s="3">
        <v>0</v>
      </c>
      <c r="CC187" s="3">
        <v>1510.5</v>
      </c>
      <c r="CD187" s="3">
        <v>0</v>
      </c>
    </row>
    <row r="188" spans="1:83" ht="15.05" x14ac:dyDescent="0.3">
      <c r="A188" s="25">
        <v>3070</v>
      </c>
      <c r="B188" s="42" t="str">
        <f>_xlfn.XLOOKUP(A188,'Schools lookup'!A:A,'Schools lookup'!B:B)</f>
        <v>CIP3070</v>
      </c>
      <c r="C188" s="42" t="str">
        <f>_xlfn.XLOOKUP(A188,'Schools lookup'!A:A,'Schools lookup'!C:C)</f>
        <v>Matlock Bath Holy Trinity CofE Controlled Primary School</v>
      </c>
      <c r="D188" s="3">
        <v>18496.160000000003</v>
      </c>
      <c r="E188" s="3">
        <v>-2606.1400000000026</v>
      </c>
      <c r="F188" s="3">
        <v>4213.72</v>
      </c>
      <c r="G188" s="3">
        <v>349016.01</v>
      </c>
      <c r="H188" s="3">
        <v>0</v>
      </c>
      <c r="I188" s="3">
        <v>34721.880000000005</v>
      </c>
      <c r="J188" s="3">
        <v>0</v>
      </c>
      <c r="K188" s="3">
        <v>12070</v>
      </c>
      <c r="L188" s="3">
        <v>38147.5</v>
      </c>
      <c r="M188" s="3">
        <v>1800</v>
      </c>
      <c r="N188" s="3">
        <v>0</v>
      </c>
      <c r="O188" s="3">
        <v>5043.6199999999981</v>
      </c>
      <c r="P188" s="3">
        <v>7603.9400000000005</v>
      </c>
      <c r="Q188" s="3">
        <v>1066.71</v>
      </c>
      <c r="R188" s="3">
        <v>0</v>
      </c>
      <c r="S188" s="3">
        <v>3060.6600000000008</v>
      </c>
      <c r="T188" s="3">
        <v>0</v>
      </c>
      <c r="U188" s="3">
        <v>0</v>
      </c>
      <c r="V188" s="3">
        <v>0</v>
      </c>
      <c r="W188" s="3">
        <v>5957.2</v>
      </c>
      <c r="X188" s="3">
        <v>225095.15999999997</v>
      </c>
      <c r="Y188" s="3">
        <v>0</v>
      </c>
      <c r="Z188" s="3">
        <v>57438.309999999976</v>
      </c>
      <c r="AA188" s="3">
        <v>0</v>
      </c>
      <c r="AB188">
        <v>22157.410000000003</v>
      </c>
      <c r="AC188">
        <v>0</v>
      </c>
      <c r="AD188">
        <v>9001.3800000000028</v>
      </c>
      <c r="AE188">
        <v>1458.0999999999997</v>
      </c>
      <c r="AF188">
        <v>463.5</v>
      </c>
      <c r="AG188">
        <v>3459.82</v>
      </c>
      <c r="AH188">
        <v>326.75</v>
      </c>
      <c r="AI188">
        <v>13923.7</v>
      </c>
      <c r="AJ188">
        <v>60.31</v>
      </c>
      <c r="AK188">
        <v>14937.249999999998</v>
      </c>
      <c r="AL188">
        <v>1262.7800000000002</v>
      </c>
      <c r="AM188">
        <v>7945.4300000000012</v>
      </c>
      <c r="AN188">
        <v>4491</v>
      </c>
      <c r="AO188">
        <v>2613.7199999999993</v>
      </c>
      <c r="AP188">
        <v>6514.18</v>
      </c>
      <c r="AQ188">
        <v>0</v>
      </c>
      <c r="AR188">
        <v>0</v>
      </c>
      <c r="AS188">
        <v>239</v>
      </c>
      <c r="AT188">
        <v>0</v>
      </c>
      <c r="AU188">
        <v>525</v>
      </c>
      <c r="AV188">
        <v>1904.77</v>
      </c>
      <c r="AW188">
        <v>0</v>
      </c>
      <c r="AX188">
        <v>0</v>
      </c>
      <c r="AY188">
        <v>9072.85</v>
      </c>
      <c r="AZ188">
        <v>1353</v>
      </c>
      <c r="BA188">
        <v>5486.3799999999992</v>
      </c>
      <c r="BB188">
        <v>27244.819999999992</v>
      </c>
      <c r="BC188" s="3">
        <v>1476.0900000000001</v>
      </c>
      <c r="BD188" s="3">
        <v>12559.44</v>
      </c>
      <c r="BE188" s="3">
        <v>12799.449999999997</v>
      </c>
      <c r="BF188" s="3">
        <v>0</v>
      </c>
      <c r="BG188" s="3">
        <v>0</v>
      </c>
      <c r="BH188" s="3">
        <v>0</v>
      </c>
      <c r="BI188" s="3">
        <v>11560.03</v>
      </c>
      <c r="BJ188" s="3">
        <v>206.01000000000002</v>
      </c>
      <c r="BK188" s="3">
        <v>4495</v>
      </c>
      <c r="BL188" s="3">
        <v>0</v>
      </c>
      <c r="BM188" s="3">
        <v>0</v>
      </c>
      <c r="BN188" s="3">
        <v>1</v>
      </c>
      <c r="BO188" s="3">
        <v>0</v>
      </c>
      <c r="BP188" s="3">
        <v>0</v>
      </c>
      <c r="BQ188" s="3">
        <v>0</v>
      </c>
      <c r="BR188" s="3">
        <v>0</v>
      </c>
      <c r="BS188" s="3">
        <v>0</v>
      </c>
      <c r="BT188" s="3">
        <v>0</v>
      </c>
      <c r="BU188" s="3">
        <v>0</v>
      </c>
      <c r="BV188" s="3">
        <v>0</v>
      </c>
      <c r="BW188" s="3">
        <v>0</v>
      </c>
      <c r="BX188" s="3">
        <v>27216.880000000005</v>
      </c>
      <c r="BY188" s="3">
        <v>8708.7199999999993</v>
      </c>
      <c r="BZ188" s="3">
        <v>0</v>
      </c>
      <c r="CA188" s="3">
        <v>-8414.9800000000032</v>
      </c>
      <c r="CB188" s="3">
        <v>0</v>
      </c>
      <c r="CC188" s="3">
        <v>0</v>
      </c>
      <c r="CD188" s="3">
        <v>0</v>
      </c>
    </row>
    <row r="189" spans="1:83" ht="15.05" x14ac:dyDescent="0.3">
      <c r="A189" s="25">
        <v>3071</v>
      </c>
      <c r="B189" s="42" t="str">
        <f>_xlfn.XLOOKUP(A189,'Schools lookup'!A:A,'Schools lookup'!B:B)</f>
        <v>CIP3071</v>
      </c>
      <c r="C189" s="42" t="str">
        <f>_xlfn.XLOOKUP(A189,'Schools lookup'!A:A,'Schools lookup'!C:C)</f>
        <v>South Darley CofE Primary School</v>
      </c>
      <c r="D189" s="3">
        <v>37543.82</v>
      </c>
      <c r="E189" s="3">
        <v>5409.8899999999994</v>
      </c>
      <c r="F189" s="3">
        <v>8671.3700000000008</v>
      </c>
      <c r="G189" s="3">
        <v>397391.82</v>
      </c>
      <c r="H189" s="3">
        <v>0</v>
      </c>
      <c r="I189" s="3">
        <v>6991.68</v>
      </c>
      <c r="J189" s="3">
        <v>0</v>
      </c>
      <c r="K189" s="3">
        <v>20395</v>
      </c>
      <c r="L189" s="3">
        <v>32845.599999999999</v>
      </c>
      <c r="M189" s="3">
        <v>0</v>
      </c>
      <c r="N189" s="3">
        <v>0</v>
      </c>
      <c r="O189" s="3">
        <v>17033.05</v>
      </c>
      <c r="P189" s="3">
        <v>1743.4599999999998</v>
      </c>
      <c r="Q189" s="3">
        <v>139.52000000000001</v>
      </c>
      <c r="R189" s="3">
        <v>14.78</v>
      </c>
      <c r="S189" s="3">
        <v>9590.5</v>
      </c>
      <c r="T189" s="3">
        <v>0</v>
      </c>
      <c r="U189" s="3">
        <v>0</v>
      </c>
      <c r="V189" s="3">
        <v>0</v>
      </c>
      <c r="W189" s="3">
        <v>3168.76</v>
      </c>
      <c r="X189" s="3">
        <v>232702.45</v>
      </c>
      <c r="Y189" s="3">
        <v>4132.76</v>
      </c>
      <c r="Z189" s="3">
        <v>62566.35000000002</v>
      </c>
      <c r="AA189" s="3">
        <v>0</v>
      </c>
      <c r="AB189">
        <v>33167.120000000003</v>
      </c>
      <c r="AC189">
        <v>0</v>
      </c>
      <c r="AD189">
        <v>22766.84</v>
      </c>
      <c r="AE189">
        <v>1568.2999999999997</v>
      </c>
      <c r="AF189">
        <v>1395.17</v>
      </c>
      <c r="AG189">
        <v>4104.2299999999996</v>
      </c>
      <c r="AH189">
        <v>959.35</v>
      </c>
      <c r="AI189">
        <v>4265</v>
      </c>
      <c r="AJ189">
        <v>0</v>
      </c>
      <c r="AK189">
        <v>13021.560000000003</v>
      </c>
      <c r="AL189">
        <v>989.61</v>
      </c>
      <c r="AM189">
        <v>6328.12</v>
      </c>
      <c r="AN189">
        <v>4970.9799999999996</v>
      </c>
      <c r="AO189">
        <v>2300.7999999999997</v>
      </c>
      <c r="AP189">
        <v>20387.739999999991</v>
      </c>
      <c r="AQ189">
        <v>6124</v>
      </c>
      <c r="AR189">
        <v>0</v>
      </c>
      <c r="AS189">
        <v>1653.45</v>
      </c>
      <c r="AT189">
        <v>0</v>
      </c>
      <c r="AU189">
        <v>0</v>
      </c>
      <c r="AV189">
        <v>0</v>
      </c>
      <c r="AW189">
        <v>3000</v>
      </c>
      <c r="AX189">
        <v>0</v>
      </c>
      <c r="AY189">
        <v>3087</v>
      </c>
      <c r="AZ189">
        <v>1782</v>
      </c>
      <c r="BA189">
        <v>5338.43</v>
      </c>
      <c r="BB189">
        <v>23589.09</v>
      </c>
      <c r="BC189" s="3">
        <v>35.950000000000003</v>
      </c>
      <c r="BD189" s="3">
        <v>17114.080000000002</v>
      </c>
      <c r="BE189" s="3">
        <v>12013.109999999999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4652.5</v>
      </c>
      <c r="BL189" s="3">
        <v>0</v>
      </c>
      <c r="BM189" s="3">
        <v>0</v>
      </c>
      <c r="BN189" s="3">
        <v>1</v>
      </c>
      <c r="BO189" s="3">
        <v>0</v>
      </c>
      <c r="BP189" s="3">
        <v>1840</v>
      </c>
      <c r="BQ189" s="3">
        <v>0</v>
      </c>
      <c r="BR189" s="3">
        <v>1000</v>
      </c>
      <c r="BS189" s="3">
        <v>0</v>
      </c>
      <c r="BT189" s="3">
        <v>0</v>
      </c>
      <c r="BU189" s="3">
        <v>5310</v>
      </c>
      <c r="BV189" s="3">
        <v>0</v>
      </c>
      <c r="BW189" s="3">
        <v>0</v>
      </c>
      <c r="BX189" s="3">
        <v>34325.75</v>
      </c>
      <c r="BY189" s="3">
        <v>5173.87</v>
      </c>
      <c r="BZ189" s="3">
        <v>0</v>
      </c>
      <c r="CA189" s="3">
        <v>8578.65</v>
      </c>
      <c r="CB189" s="3">
        <v>0</v>
      </c>
      <c r="CC189" s="3">
        <v>78037.76999999999</v>
      </c>
      <c r="CD189" s="3">
        <v>0</v>
      </c>
    </row>
    <row r="190" spans="1:83" ht="15.05" x14ac:dyDescent="0.3">
      <c r="A190" s="25">
        <v>3073</v>
      </c>
      <c r="B190" s="42" t="str">
        <f>_xlfn.XLOOKUP(A190,'Schools lookup'!A:A,'Schools lookup'!B:B)</f>
        <v>CIP3073</v>
      </c>
      <c r="C190" s="42" t="str">
        <f>_xlfn.XLOOKUP(A190,'Schools lookup'!A:A,'Schools lookup'!C:C)</f>
        <v>Monyash CofE Primary School</v>
      </c>
      <c r="D190" s="3">
        <v>66297.08</v>
      </c>
      <c r="E190" s="3">
        <v>0</v>
      </c>
      <c r="F190" s="3">
        <v>22311.040000000001</v>
      </c>
      <c r="G190" s="3">
        <v>442648.85</v>
      </c>
      <c r="H190" s="3">
        <v>0</v>
      </c>
      <c r="I190" s="3">
        <v>14693.810000000003</v>
      </c>
      <c r="J190" s="3">
        <v>0</v>
      </c>
      <c r="K190" s="3">
        <v>22675</v>
      </c>
      <c r="L190" s="3">
        <v>33897</v>
      </c>
      <c r="M190" s="3">
        <v>0</v>
      </c>
      <c r="N190" s="3">
        <v>0</v>
      </c>
      <c r="O190" s="3">
        <v>8758.4499999999989</v>
      </c>
      <c r="P190" s="3">
        <v>5395.92</v>
      </c>
      <c r="Q190" s="3">
        <v>17444.07</v>
      </c>
      <c r="R190" s="3">
        <v>1128.5999999999999</v>
      </c>
      <c r="S190" s="3">
        <v>2478.5</v>
      </c>
      <c r="T190" s="3">
        <v>0</v>
      </c>
      <c r="U190" s="3">
        <v>0</v>
      </c>
      <c r="V190" s="3">
        <v>0</v>
      </c>
      <c r="W190" s="3">
        <v>0</v>
      </c>
      <c r="X190" s="3">
        <v>241491.83000000005</v>
      </c>
      <c r="Y190" s="3">
        <v>4302.2900000000009</v>
      </c>
      <c r="Z190" s="3">
        <v>103837.40000000001</v>
      </c>
      <c r="AA190" s="3">
        <v>0</v>
      </c>
      <c r="AB190">
        <v>20866.59</v>
      </c>
      <c r="AC190">
        <v>0</v>
      </c>
      <c r="AD190">
        <v>10027.699999999997</v>
      </c>
      <c r="AE190">
        <v>2000.7800000000002</v>
      </c>
      <c r="AF190">
        <v>1060.5</v>
      </c>
      <c r="AG190">
        <v>5353.22</v>
      </c>
      <c r="AH190">
        <v>994.51</v>
      </c>
      <c r="AI190">
        <v>4738.29</v>
      </c>
      <c r="AJ190">
        <v>391.68</v>
      </c>
      <c r="AK190">
        <v>11846.64</v>
      </c>
      <c r="AL190">
        <v>1409.73</v>
      </c>
      <c r="AM190">
        <v>3998.14</v>
      </c>
      <c r="AN190">
        <v>3243.5</v>
      </c>
      <c r="AO190">
        <v>1655.5500000000002</v>
      </c>
      <c r="AP190">
        <v>21476.770000000008</v>
      </c>
      <c r="AQ190">
        <v>1960.22</v>
      </c>
      <c r="AR190">
        <v>0</v>
      </c>
      <c r="AS190">
        <v>2753.1399999999994</v>
      </c>
      <c r="AT190">
        <v>0</v>
      </c>
      <c r="AU190">
        <v>93.9</v>
      </c>
      <c r="AV190">
        <v>0</v>
      </c>
      <c r="AW190">
        <v>0</v>
      </c>
      <c r="AX190">
        <v>0</v>
      </c>
      <c r="AY190">
        <v>3621.0199999999991</v>
      </c>
      <c r="AZ190">
        <v>1617</v>
      </c>
      <c r="BA190">
        <v>22535.02</v>
      </c>
      <c r="BB190">
        <v>29977.750000000004</v>
      </c>
      <c r="BC190" s="3">
        <v>7828</v>
      </c>
      <c r="BD190" s="3">
        <v>15332.979999999998</v>
      </c>
      <c r="BE190" s="3">
        <v>10707.779999999999</v>
      </c>
      <c r="BF190" s="3">
        <v>0</v>
      </c>
      <c r="BG190" s="3">
        <v>0</v>
      </c>
      <c r="BH190" s="3">
        <v>0</v>
      </c>
      <c r="BI190" s="3">
        <v>0</v>
      </c>
      <c r="BJ190" s="3">
        <v>0</v>
      </c>
      <c r="BK190" s="3">
        <v>4461.25</v>
      </c>
      <c r="BL190" s="3">
        <v>0</v>
      </c>
      <c r="BM190" s="3">
        <v>0</v>
      </c>
      <c r="BN190" s="3">
        <v>1</v>
      </c>
      <c r="BO190" s="3">
        <v>0</v>
      </c>
      <c r="BP190" s="3">
        <v>2599</v>
      </c>
      <c r="BQ190" s="3">
        <v>0</v>
      </c>
      <c r="BR190" s="3">
        <v>0</v>
      </c>
      <c r="BS190" s="3">
        <v>0</v>
      </c>
      <c r="BT190" s="3">
        <v>0</v>
      </c>
      <c r="BU190" s="3">
        <v>0</v>
      </c>
      <c r="BV190" s="3">
        <v>0</v>
      </c>
      <c r="BW190" s="3">
        <v>0</v>
      </c>
      <c r="BX190" s="3">
        <v>80295.350000000006</v>
      </c>
      <c r="BY190" s="3">
        <v>24173.29</v>
      </c>
      <c r="BZ190" s="3">
        <v>0</v>
      </c>
      <c r="CA190" s="3">
        <v>0</v>
      </c>
      <c r="CB190" s="3">
        <v>0</v>
      </c>
      <c r="CC190" s="3">
        <v>-10490.55</v>
      </c>
      <c r="CD190" s="3">
        <v>0</v>
      </c>
    </row>
    <row r="191" spans="1:83" ht="15.05" x14ac:dyDescent="0.3">
      <c r="A191" s="25">
        <v>3074</v>
      </c>
      <c r="B191" s="42" t="str">
        <f>_xlfn.XLOOKUP(A191,'Schools lookup'!A:A,'Schools lookup'!B:B)</f>
        <v>CIP3074</v>
      </c>
      <c r="C191" s="42" t="str">
        <f>_xlfn.XLOOKUP(A191,'Schools lookup'!A:A,'Schools lookup'!C:C)</f>
        <v>Netherseal St Peter's CofE (C) Primary School</v>
      </c>
      <c r="D191" s="3">
        <v>95408.4</v>
      </c>
      <c r="E191" s="3">
        <v>0</v>
      </c>
      <c r="F191" s="3">
        <v>36732.800000000003</v>
      </c>
      <c r="G191" s="3">
        <v>513785.19</v>
      </c>
      <c r="H191" s="3">
        <v>0</v>
      </c>
      <c r="I191" s="3">
        <v>36920.649999999994</v>
      </c>
      <c r="J191" s="3">
        <v>0</v>
      </c>
      <c r="K191" s="3">
        <v>29500</v>
      </c>
      <c r="L191" s="3">
        <v>34393</v>
      </c>
      <c r="M191" s="3">
        <v>0</v>
      </c>
      <c r="N191" s="3">
        <v>0</v>
      </c>
      <c r="O191" s="3">
        <v>7436.66</v>
      </c>
      <c r="P191" s="3">
        <v>2549.75</v>
      </c>
      <c r="Q191" s="3">
        <v>164.13</v>
      </c>
      <c r="R191" s="3">
        <v>0</v>
      </c>
      <c r="S191" s="3">
        <v>2995.45</v>
      </c>
      <c r="T191" s="3">
        <v>0</v>
      </c>
      <c r="U191" s="3">
        <v>0</v>
      </c>
      <c r="V191" s="3">
        <v>0</v>
      </c>
      <c r="W191" s="3">
        <v>0</v>
      </c>
      <c r="X191" s="3">
        <v>284649.72000000003</v>
      </c>
      <c r="Y191" s="3">
        <v>0</v>
      </c>
      <c r="Z191" s="3">
        <v>113421.54999999997</v>
      </c>
      <c r="AA191" s="3">
        <v>0</v>
      </c>
      <c r="AB191">
        <v>32014.85999999999</v>
      </c>
      <c r="AC191">
        <v>0</v>
      </c>
      <c r="AD191">
        <v>15091.530000000006</v>
      </c>
      <c r="AE191">
        <v>1889.0999999999997</v>
      </c>
      <c r="AF191">
        <v>362</v>
      </c>
      <c r="AG191">
        <v>5716.83</v>
      </c>
      <c r="AH191">
        <v>446.29</v>
      </c>
      <c r="AI191">
        <v>11622.489999999998</v>
      </c>
      <c r="AJ191">
        <v>0</v>
      </c>
      <c r="AK191">
        <v>30454.23</v>
      </c>
      <c r="AL191">
        <v>1955.0700000000002</v>
      </c>
      <c r="AM191">
        <v>5627.5800000000008</v>
      </c>
      <c r="AN191">
        <v>5239.5</v>
      </c>
      <c r="AO191">
        <v>3792.6899999999996</v>
      </c>
      <c r="AP191">
        <v>20504.999999999993</v>
      </c>
      <c r="AQ191">
        <v>1897.11</v>
      </c>
      <c r="AR191">
        <v>0</v>
      </c>
      <c r="AS191">
        <v>0</v>
      </c>
      <c r="AT191">
        <v>0</v>
      </c>
      <c r="AU191">
        <v>0</v>
      </c>
      <c r="AV191">
        <v>2417.9</v>
      </c>
      <c r="AW191">
        <v>0</v>
      </c>
      <c r="AX191">
        <v>0</v>
      </c>
      <c r="AY191">
        <v>7193.96</v>
      </c>
      <c r="AZ191">
        <v>1848</v>
      </c>
      <c r="BA191">
        <v>2593.89</v>
      </c>
      <c r="BB191">
        <v>29074.48</v>
      </c>
      <c r="BC191" s="3">
        <v>0</v>
      </c>
      <c r="BD191" s="3">
        <v>4309.8599999999997</v>
      </c>
      <c r="BE191" s="3">
        <v>13610.109999999999</v>
      </c>
      <c r="BF191" s="3">
        <v>0</v>
      </c>
      <c r="BG191" s="3">
        <v>0</v>
      </c>
      <c r="BH191" s="3">
        <v>0</v>
      </c>
      <c r="BI191" s="3">
        <v>0</v>
      </c>
      <c r="BJ191" s="3">
        <v>0</v>
      </c>
      <c r="BK191" s="3">
        <v>4641.25</v>
      </c>
      <c r="BL191" s="3">
        <v>0</v>
      </c>
      <c r="BM191" s="3">
        <v>0</v>
      </c>
      <c r="BN191" s="3">
        <v>1</v>
      </c>
      <c r="BO191" s="3">
        <v>0</v>
      </c>
      <c r="BP191" s="3">
        <v>2097</v>
      </c>
      <c r="BQ191" s="3">
        <v>0</v>
      </c>
      <c r="BR191" s="3">
        <v>0</v>
      </c>
      <c r="BS191" s="3">
        <v>0</v>
      </c>
      <c r="BT191" s="3">
        <v>0</v>
      </c>
      <c r="BU191" s="3">
        <v>0</v>
      </c>
      <c r="BV191" s="3">
        <v>0</v>
      </c>
      <c r="BW191" s="3">
        <v>0</v>
      </c>
      <c r="BX191" s="3">
        <v>127419.48</v>
      </c>
      <c r="BY191" s="3">
        <v>39277.050000000003</v>
      </c>
      <c r="BZ191" s="3">
        <v>0</v>
      </c>
      <c r="CA191" s="3">
        <v>0</v>
      </c>
      <c r="CB191" s="3">
        <v>0</v>
      </c>
      <c r="CC191" s="3">
        <v>-458.72</v>
      </c>
      <c r="CD191" s="3">
        <v>0</v>
      </c>
    </row>
    <row r="192" spans="1:83" ht="15.05" x14ac:dyDescent="0.3">
      <c r="A192" s="25">
        <v>3077</v>
      </c>
      <c r="B192" s="42" t="str">
        <f>_xlfn.XLOOKUP(A192,'Schools lookup'!A:A,'Schools lookup'!B:B)</f>
        <v>CIP3077</v>
      </c>
      <c r="C192" s="42" t="str">
        <f>_xlfn.XLOOKUP(A192,'Schools lookup'!A:A,'Schools lookup'!C:C)</f>
        <v>Osmaston CE (VC) Primary School</v>
      </c>
      <c r="D192" s="3">
        <v>-29313.64</v>
      </c>
      <c r="E192" s="3">
        <v>0</v>
      </c>
      <c r="F192" s="3">
        <v>3730.36</v>
      </c>
      <c r="G192" s="3">
        <v>741653.82</v>
      </c>
      <c r="H192" s="3">
        <v>0</v>
      </c>
      <c r="I192" s="3">
        <v>30712.5</v>
      </c>
      <c r="J192" s="3">
        <v>0</v>
      </c>
      <c r="K192" s="3">
        <v>30165</v>
      </c>
      <c r="L192" s="3">
        <v>54908</v>
      </c>
      <c r="M192" s="3">
        <v>0</v>
      </c>
      <c r="N192" s="3">
        <v>0</v>
      </c>
      <c r="O192" s="3">
        <v>89328.53</v>
      </c>
      <c r="P192" s="3">
        <v>32833.149999999994</v>
      </c>
      <c r="Q192" s="3">
        <v>3729.3799999999997</v>
      </c>
      <c r="R192" s="3">
        <v>295.72000000000003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460719.24</v>
      </c>
      <c r="Y192" s="3">
        <v>18076.169999999998</v>
      </c>
      <c r="Z192" s="3">
        <v>185373.03000000009</v>
      </c>
      <c r="AA192" s="3">
        <v>0</v>
      </c>
      <c r="AB192">
        <v>73433.11</v>
      </c>
      <c r="AC192">
        <v>0</v>
      </c>
      <c r="AD192">
        <v>14458.089999999997</v>
      </c>
      <c r="AE192">
        <v>3914.2699999999995</v>
      </c>
      <c r="AF192">
        <v>27</v>
      </c>
      <c r="AG192">
        <v>9789.27</v>
      </c>
      <c r="AH192">
        <v>2112.7600000000002</v>
      </c>
      <c r="AI192">
        <v>22707.820000000003</v>
      </c>
      <c r="AJ192">
        <v>1591.36</v>
      </c>
      <c r="AK192">
        <v>15840.269999999999</v>
      </c>
      <c r="AL192">
        <v>4867.1699999999992</v>
      </c>
      <c r="AM192">
        <v>15005.310000000001</v>
      </c>
      <c r="AN192">
        <v>7602.6</v>
      </c>
      <c r="AO192">
        <v>3488.2299999999996</v>
      </c>
      <c r="AP192">
        <v>14499.689999999995</v>
      </c>
      <c r="AQ192">
        <v>1964.39</v>
      </c>
      <c r="AR192">
        <v>0</v>
      </c>
      <c r="AS192">
        <v>8586.81</v>
      </c>
      <c r="AT192">
        <v>0</v>
      </c>
      <c r="AU192">
        <v>0</v>
      </c>
      <c r="AV192">
        <v>0</v>
      </c>
      <c r="AW192">
        <v>319.60000000000002</v>
      </c>
      <c r="AX192">
        <v>0</v>
      </c>
      <c r="AY192">
        <v>8234.0199999999968</v>
      </c>
      <c r="AZ192">
        <v>4587</v>
      </c>
      <c r="BA192">
        <v>34777.840000000004</v>
      </c>
      <c r="BB192">
        <v>71871.37999999999</v>
      </c>
      <c r="BC192" s="3">
        <v>0</v>
      </c>
      <c r="BD192" s="3">
        <v>45017.22</v>
      </c>
      <c r="BE192" s="3">
        <v>16738.36</v>
      </c>
      <c r="BF192" s="3">
        <v>0</v>
      </c>
      <c r="BG192" s="3">
        <v>0</v>
      </c>
      <c r="BH192" s="3">
        <v>0</v>
      </c>
      <c r="BI192" s="3">
        <v>0</v>
      </c>
      <c r="BJ192" s="3">
        <v>0</v>
      </c>
      <c r="BK192" s="3">
        <v>5642.5</v>
      </c>
      <c r="BL192" s="3">
        <v>0</v>
      </c>
      <c r="BM192" s="3">
        <v>0</v>
      </c>
      <c r="BN192" s="3">
        <v>1</v>
      </c>
      <c r="BO192" s="3">
        <v>0</v>
      </c>
      <c r="BP192" s="3">
        <v>0</v>
      </c>
      <c r="BQ192" s="3">
        <v>0</v>
      </c>
      <c r="BR192" s="3">
        <v>0</v>
      </c>
      <c r="BS192" s="3">
        <v>0</v>
      </c>
      <c r="BT192" s="3">
        <v>0</v>
      </c>
      <c r="BU192" s="3">
        <v>4340.67</v>
      </c>
      <c r="BV192" s="3">
        <v>0</v>
      </c>
      <c r="BW192" s="3">
        <v>0</v>
      </c>
      <c r="BX192" s="3">
        <v>-91289.55</v>
      </c>
      <c r="BY192" s="3">
        <v>5032.1899999999996</v>
      </c>
      <c r="BZ192" s="3">
        <v>0</v>
      </c>
      <c r="CA192" s="3">
        <v>0</v>
      </c>
      <c r="CB192" s="3">
        <v>0</v>
      </c>
      <c r="CC192" s="3">
        <v>18000</v>
      </c>
      <c r="CD192" s="3">
        <v>0</v>
      </c>
      <c r="CE192" s="2" t="s">
        <v>720</v>
      </c>
    </row>
    <row r="193" spans="1:82" ht="15.05" x14ac:dyDescent="0.3">
      <c r="A193" s="25">
        <v>3079</v>
      </c>
      <c r="B193" s="42" t="str">
        <f>_xlfn.XLOOKUP(A193,'Schools lookup'!A:A,'Schools lookup'!B:B)</f>
        <v>CIP3079</v>
      </c>
      <c r="C193" s="42" t="str">
        <f>_xlfn.XLOOKUP(A193,'Schools lookup'!A:A,'Schools lookup'!C:C)</f>
        <v>Peak Forest CE Primary School</v>
      </c>
      <c r="D193" s="3">
        <v>-6019.88</v>
      </c>
      <c r="E193" s="3">
        <v>1451.3</v>
      </c>
      <c r="F193" s="3">
        <v>14979.1</v>
      </c>
      <c r="G193" s="3">
        <v>357347.89</v>
      </c>
      <c r="H193" s="3">
        <v>0</v>
      </c>
      <c r="I193" s="3">
        <v>1140.4099999999999</v>
      </c>
      <c r="J193" s="3">
        <v>0</v>
      </c>
      <c r="K193" s="3">
        <v>7575</v>
      </c>
      <c r="L193" s="3">
        <v>35433.5</v>
      </c>
      <c r="M193" s="3">
        <v>0</v>
      </c>
      <c r="N193" s="3">
        <v>0</v>
      </c>
      <c r="O193" s="3">
        <v>7491.2999999999993</v>
      </c>
      <c r="P193" s="3">
        <v>3966.94</v>
      </c>
      <c r="Q193" s="3">
        <v>120.07</v>
      </c>
      <c r="R193" s="3">
        <v>12.56</v>
      </c>
      <c r="S193" s="3">
        <v>6087</v>
      </c>
      <c r="T193" s="3">
        <v>0</v>
      </c>
      <c r="U193" s="3">
        <v>0</v>
      </c>
      <c r="V193" s="3">
        <v>0</v>
      </c>
      <c r="W193" s="3">
        <v>2537.7999999999997</v>
      </c>
      <c r="X193" s="3">
        <v>205260.39000000004</v>
      </c>
      <c r="Y193" s="3">
        <v>0</v>
      </c>
      <c r="Z193" s="3">
        <v>78840.7</v>
      </c>
      <c r="AA193" s="3">
        <v>9466</v>
      </c>
      <c r="AB193">
        <v>20771.689999999988</v>
      </c>
      <c r="AC193">
        <v>0</v>
      </c>
      <c r="AD193">
        <v>0</v>
      </c>
      <c r="AE193">
        <v>1318.9699999999998</v>
      </c>
      <c r="AF193">
        <v>1036.4000000000001</v>
      </c>
      <c r="AG193">
        <v>4210.62</v>
      </c>
      <c r="AH193">
        <v>723.02</v>
      </c>
      <c r="AI193">
        <v>5884.5300000000007</v>
      </c>
      <c r="AJ193">
        <v>0</v>
      </c>
      <c r="AK193">
        <v>1794.2400000000002</v>
      </c>
      <c r="AL193">
        <v>0</v>
      </c>
      <c r="AM193">
        <v>4048.01</v>
      </c>
      <c r="AN193">
        <v>2594.8000000000002</v>
      </c>
      <c r="AO193">
        <v>2467.1900000000005</v>
      </c>
      <c r="AP193">
        <v>24268.400000000001</v>
      </c>
      <c r="AQ193">
        <v>2607</v>
      </c>
      <c r="AR193">
        <v>0</v>
      </c>
      <c r="AS193">
        <v>7100.5400000000009</v>
      </c>
      <c r="AT193">
        <v>0</v>
      </c>
      <c r="AU193">
        <v>299.98</v>
      </c>
      <c r="AV193">
        <v>739.9</v>
      </c>
      <c r="AW193">
        <v>0</v>
      </c>
      <c r="AX193">
        <v>0</v>
      </c>
      <c r="AY193">
        <v>484.80999999999989</v>
      </c>
      <c r="AZ193">
        <v>2049.17</v>
      </c>
      <c r="BA193">
        <v>2796.17</v>
      </c>
      <c r="BB193">
        <v>26957.929999999993</v>
      </c>
      <c r="BC193" s="3">
        <v>0</v>
      </c>
      <c r="BD193" s="3">
        <v>7000.7</v>
      </c>
      <c r="BE193" s="3">
        <v>8451.68</v>
      </c>
      <c r="BF193" s="3">
        <v>0</v>
      </c>
      <c r="BG193" s="3">
        <v>0</v>
      </c>
      <c r="BH193" s="3">
        <v>0</v>
      </c>
      <c r="BI193" s="3">
        <v>0</v>
      </c>
      <c r="BJ193" s="3">
        <v>0</v>
      </c>
      <c r="BK193" s="3">
        <v>4348.75</v>
      </c>
      <c r="BL193" s="3">
        <v>0</v>
      </c>
      <c r="BM193" s="3">
        <v>0</v>
      </c>
      <c r="BN193" s="3">
        <v>1</v>
      </c>
      <c r="BO193" s="3">
        <v>0</v>
      </c>
      <c r="BP193" s="3">
        <v>3214</v>
      </c>
      <c r="BQ193" s="3">
        <v>0</v>
      </c>
      <c r="BR193" s="3">
        <v>0</v>
      </c>
      <c r="BS193" s="3">
        <v>0</v>
      </c>
      <c r="BT193" s="3">
        <v>0</v>
      </c>
      <c r="BU193" s="3">
        <v>0</v>
      </c>
      <c r="BV193" s="3">
        <v>0</v>
      </c>
      <c r="BW193" s="3">
        <v>0</v>
      </c>
      <c r="BX193" s="3">
        <v>-8018.0499999999993</v>
      </c>
      <c r="BY193" s="3">
        <v>16113.85</v>
      </c>
      <c r="BZ193" s="3">
        <v>0</v>
      </c>
      <c r="CA193" s="3">
        <v>3989.0999999999995</v>
      </c>
      <c r="CB193" s="3">
        <v>0</v>
      </c>
      <c r="CC193" s="3">
        <v>13959.5</v>
      </c>
      <c r="CD193" s="3">
        <v>0</v>
      </c>
    </row>
    <row r="194" spans="1:82" ht="15.05" x14ac:dyDescent="0.3">
      <c r="A194" s="25">
        <v>3080</v>
      </c>
      <c r="B194" s="42" t="str">
        <f>_xlfn.XLOOKUP(A194,'Schools lookup'!A:A,'Schools lookup'!B:B)</f>
        <v>CIP3080</v>
      </c>
      <c r="C194" s="42" t="str">
        <f>_xlfn.XLOOKUP(A194,'Schools lookup'!A:A,'Schools lookup'!C:C)</f>
        <v>St John's CofE Primary School</v>
      </c>
      <c r="D194" s="3">
        <v>76474.61</v>
      </c>
      <c r="E194" s="3">
        <v>-9163.99</v>
      </c>
      <c r="F194" s="3">
        <v>17841.38</v>
      </c>
      <c r="G194" s="3">
        <v>1951094.89</v>
      </c>
      <c r="H194" s="3">
        <v>0</v>
      </c>
      <c r="I194" s="3">
        <v>201252.64</v>
      </c>
      <c r="J194" s="3">
        <v>0</v>
      </c>
      <c r="K194" s="3">
        <v>191480</v>
      </c>
      <c r="L194" s="3">
        <v>116680.23</v>
      </c>
      <c r="M194" s="3">
        <v>0</v>
      </c>
      <c r="N194" s="3">
        <v>0</v>
      </c>
      <c r="O194" s="3">
        <v>9151.65</v>
      </c>
      <c r="P194" s="3">
        <v>26137.26</v>
      </c>
      <c r="Q194" s="3">
        <v>17086.189999999999</v>
      </c>
      <c r="R194" s="3">
        <v>2410.9399999999996</v>
      </c>
      <c r="S194" s="3">
        <v>11005.099999999999</v>
      </c>
      <c r="T194" s="3">
        <v>0</v>
      </c>
      <c r="U194" s="3">
        <v>0</v>
      </c>
      <c r="V194" s="3">
        <v>0</v>
      </c>
      <c r="W194" s="3">
        <v>10789</v>
      </c>
      <c r="X194" s="3">
        <v>1164698.03</v>
      </c>
      <c r="Y194" s="3">
        <v>18774.3</v>
      </c>
      <c r="Z194" s="3">
        <v>606185.37999999989</v>
      </c>
      <c r="AA194" s="3">
        <v>76178.789999999994</v>
      </c>
      <c r="AB194">
        <v>130209.07000000004</v>
      </c>
      <c r="AC194">
        <v>0</v>
      </c>
      <c r="AD194">
        <v>37925.850000000013</v>
      </c>
      <c r="AE194">
        <v>10621.97</v>
      </c>
      <c r="AF194">
        <v>5753.25</v>
      </c>
      <c r="AG194">
        <v>24905.97</v>
      </c>
      <c r="AH194">
        <v>5318.9</v>
      </c>
      <c r="AI194">
        <v>55155.23</v>
      </c>
      <c r="AJ194">
        <v>796.47</v>
      </c>
      <c r="AK194">
        <v>4493.0300000000007</v>
      </c>
      <c r="AL194">
        <v>7084.61</v>
      </c>
      <c r="AM194">
        <v>25540.009999999995</v>
      </c>
      <c r="AN194">
        <v>30247.5</v>
      </c>
      <c r="AO194">
        <v>9077.7599999999984</v>
      </c>
      <c r="AP194">
        <v>63408.429999999978</v>
      </c>
      <c r="AQ194">
        <v>1726</v>
      </c>
      <c r="AR194">
        <v>0</v>
      </c>
      <c r="AS194">
        <v>0</v>
      </c>
      <c r="AT194">
        <v>0</v>
      </c>
      <c r="AU194">
        <v>0</v>
      </c>
      <c r="AV194">
        <v>1758.43</v>
      </c>
      <c r="AW194">
        <v>21704.29</v>
      </c>
      <c r="AX194">
        <v>0</v>
      </c>
      <c r="AY194">
        <v>32967.699999999975</v>
      </c>
      <c r="AZ194">
        <v>11368.5</v>
      </c>
      <c r="BA194">
        <v>7813.6100000000006</v>
      </c>
      <c r="BB194">
        <v>117293.09000000001</v>
      </c>
      <c r="BC194" s="3">
        <v>20069.43</v>
      </c>
      <c r="BD194" s="3">
        <v>6270.42</v>
      </c>
      <c r="BE194" s="3">
        <v>31850.969999999998</v>
      </c>
      <c r="BF194" s="3">
        <v>0</v>
      </c>
      <c r="BG194" s="3">
        <v>0</v>
      </c>
      <c r="BH194" s="3">
        <v>0</v>
      </c>
      <c r="BI194" s="3">
        <v>8735.6299999999992</v>
      </c>
      <c r="BJ194" s="3">
        <v>0</v>
      </c>
      <c r="BK194" s="3">
        <v>8000.5</v>
      </c>
      <c r="BL194" s="3">
        <v>0</v>
      </c>
      <c r="BM194" s="3">
        <v>0</v>
      </c>
      <c r="BN194" s="3">
        <v>1</v>
      </c>
      <c r="BO194" s="3">
        <v>0</v>
      </c>
      <c r="BP194" s="3">
        <v>0</v>
      </c>
      <c r="BQ194" s="3">
        <v>0</v>
      </c>
      <c r="BR194" s="3">
        <v>0</v>
      </c>
      <c r="BS194" s="3">
        <v>0</v>
      </c>
      <c r="BT194" s="3">
        <v>0</v>
      </c>
      <c r="BU194" s="3">
        <v>0</v>
      </c>
      <c r="BV194" s="3">
        <v>0</v>
      </c>
      <c r="BW194" s="3">
        <v>0</v>
      </c>
      <c r="BX194" s="3">
        <v>73576.51999999999</v>
      </c>
      <c r="BY194" s="3">
        <v>25841.88</v>
      </c>
      <c r="BZ194" s="3">
        <v>0</v>
      </c>
      <c r="CA194" s="3">
        <v>-7110.619999999999</v>
      </c>
      <c r="CB194" s="3">
        <v>0</v>
      </c>
      <c r="CC194" s="3">
        <v>74362.87000000001</v>
      </c>
      <c r="CD194" s="3">
        <v>0</v>
      </c>
    </row>
    <row r="195" spans="1:82" ht="15.05" x14ac:dyDescent="0.3">
      <c r="A195" s="25">
        <v>3082</v>
      </c>
      <c r="B195" s="42" t="str">
        <f>_xlfn.XLOOKUP(A195,'Schools lookup'!A:A,'Schools lookup'!B:B)</f>
        <v>CIP3082</v>
      </c>
      <c r="C195" s="42" t="str">
        <f>_xlfn.XLOOKUP(A195,'Schools lookup'!A:A,'Schools lookup'!C:C)</f>
        <v>Risley Lower Grammar CE (VC) Primary School</v>
      </c>
      <c r="D195" s="3">
        <v>63462.51</v>
      </c>
      <c r="E195" s="3">
        <v>5.17</v>
      </c>
      <c r="F195" s="3">
        <v>4592.53</v>
      </c>
      <c r="G195" s="3">
        <v>539340.48</v>
      </c>
      <c r="H195" s="3">
        <v>0</v>
      </c>
      <c r="I195" s="3">
        <v>0</v>
      </c>
      <c r="J195" s="3">
        <v>0</v>
      </c>
      <c r="K195" s="3">
        <v>24590</v>
      </c>
      <c r="L195" s="3">
        <v>47512.800000000003</v>
      </c>
      <c r="M195" s="3">
        <v>0</v>
      </c>
      <c r="N195" s="3">
        <v>0</v>
      </c>
      <c r="O195" s="3">
        <v>4458.08</v>
      </c>
      <c r="P195" s="3">
        <v>8146.55</v>
      </c>
      <c r="Q195" s="3">
        <v>1398.23</v>
      </c>
      <c r="R195" s="3">
        <v>33.630000000000003</v>
      </c>
      <c r="S195" s="3">
        <v>3585.7999999999997</v>
      </c>
      <c r="T195" s="3">
        <v>0</v>
      </c>
      <c r="U195" s="3">
        <v>0</v>
      </c>
      <c r="V195" s="3">
        <v>0</v>
      </c>
      <c r="W195" s="3">
        <v>3499.2</v>
      </c>
      <c r="X195" s="3">
        <v>328421.77000000014</v>
      </c>
      <c r="Y195" s="3">
        <v>2137.83</v>
      </c>
      <c r="Z195" s="3">
        <v>39603.870000000024</v>
      </c>
      <c r="AA195" s="3">
        <v>0</v>
      </c>
      <c r="AB195">
        <v>39263.389999999985</v>
      </c>
      <c r="AC195">
        <v>0</v>
      </c>
      <c r="AD195">
        <v>19202.100000000006</v>
      </c>
      <c r="AE195">
        <v>1951.7900000000002</v>
      </c>
      <c r="AF195">
        <v>4962.3500000000004</v>
      </c>
      <c r="AG195">
        <v>5694.04</v>
      </c>
      <c r="AH195">
        <v>1376.4099999999999</v>
      </c>
      <c r="AI195">
        <v>18390.88</v>
      </c>
      <c r="AJ195">
        <v>1688.34</v>
      </c>
      <c r="AK195">
        <v>15737.460000000003</v>
      </c>
      <c r="AL195">
        <v>1058.29</v>
      </c>
      <c r="AM195">
        <v>9589.4599999999991</v>
      </c>
      <c r="AN195">
        <v>12849.25</v>
      </c>
      <c r="AO195">
        <v>4197.53</v>
      </c>
      <c r="AP195">
        <v>13786.580000000005</v>
      </c>
      <c r="AQ195">
        <v>2174.8000000000002</v>
      </c>
      <c r="AR195">
        <v>0</v>
      </c>
      <c r="AS195">
        <v>448</v>
      </c>
      <c r="AT195">
        <v>0</v>
      </c>
      <c r="AU195">
        <v>4580</v>
      </c>
      <c r="AV195">
        <v>0</v>
      </c>
      <c r="AW195">
        <v>0</v>
      </c>
      <c r="AX195">
        <v>0</v>
      </c>
      <c r="AY195">
        <v>12089.950000000003</v>
      </c>
      <c r="AZ195">
        <v>2805</v>
      </c>
      <c r="BA195">
        <v>9650.41</v>
      </c>
      <c r="BB195">
        <v>46075.529999999992</v>
      </c>
      <c r="BC195" s="3">
        <v>9422.5</v>
      </c>
      <c r="BD195" s="3">
        <v>6684.99</v>
      </c>
      <c r="BE195" s="3">
        <v>20124.950000000004</v>
      </c>
      <c r="BF195" s="3">
        <v>0</v>
      </c>
      <c r="BG195" s="3">
        <v>0</v>
      </c>
      <c r="BH195" s="3">
        <v>0</v>
      </c>
      <c r="BI195" s="3">
        <v>4390.79</v>
      </c>
      <c r="BJ195" s="3">
        <v>0</v>
      </c>
      <c r="BK195" s="3">
        <v>5080</v>
      </c>
      <c r="BL195" s="3">
        <v>0</v>
      </c>
      <c r="BM195" s="3">
        <v>0</v>
      </c>
      <c r="BN195" s="3">
        <v>1</v>
      </c>
      <c r="BO195" s="3">
        <v>0</v>
      </c>
      <c r="BP195" s="3">
        <v>2321.15</v>
      </c>
      <c r="BQ195" s="3">
        <v>0</v>
      </c>
      <c r="BR195" s="3">
        <v>0</v>
      </c>
      <c r="BS195" s="3">
        <v>0</v>
      </c>
      <c r="BT195" s="3">
        <v>0</v>
      </c>
      <c r="BU195" s="3">
        <v>0</v>
      </c>
      <c r="BV195" s="3">
        <v>0</v>
      </c>
      <c r="BW195" s="3">
        <v>0</v>
      </c>
      <c r="BX195" s="3">
        <v>58560.61</v>
      </c>
      <c r="BY195" s="3">
        <v>7351.38</v>
      </c>
      <c r="BZ195" s="3">
        <v>0</v>
      </c>
      <c r="CA195" s="3">
        <v>-886.42</v>
      </c>
      <c r="CB195" s="3">
        <v>0</v>
      </c>
      <c r="CC195" s="3">
        <v>34027.879999999997</v>
      </c>
      <c r="CD195" s="3">
        <v>0</v>
      </c>
    </row>
    <row r="196" spans="1:82" ht="15.05" x14ac:dyDescent="0.3">
      <c r="A196" s="25">
        <v>3083</v>
      </c>
      <c r="B196" s="42" t="str">
        <f>_xlfn.XLOOKUP(A196,'Schools lookup'!A:A,'Schools lookup'!B:B)</f>
        <v>CIP3083</v>
      </c>
      <c r="C196" s="42" t="str">
        <f>_xlfn.XLOOKUP(A196,'Schools lookup'!A:A,'Schools lookup'!C:C)</f>
        <v>Rosliston CofE Primary School</v>
      </c>
      <c r="D196" s="3">
        <v>-9973.3799999999992</v>
      </c>
      <c r="E196" s="3">
        <v>1234</v>
      </c>
      <c r="F196" s="3">
        <v>25124.43</v>
      </c>
      <c r="G196" s="3">
        <v>482598.24</v>
      </c>
      <c r="H196" s="3">
        <v>0</v>
      </c>
      <c r="I196" s="3">
        <v>29820.579999999998</v>
      </c>
      <c r="J196" s="3">
        <v>0</v>
      </c>
      <c r="K196" s="3">
        <v>13950</v>
      </c>
      <c r="L196" s="3">
        <v>37102</v>
      </c>
      <c r="M196" s="3">
        <v>0</v>
      </c>
      <c r="N196" s="3">
        <v>0</v>
      </c>
      <c r="O196" s="3">
        <v>8611.7799999999988</v>
      </c>
      <c r="P196" s="3">
        <v>5070.8100000000004</v>
      </c>
      <c r="Q196" s="3">
        <v>633.20000000000005</v>
      </c>
      <c r="R196" s="3">
        <v>52.84</v>
      </c>
      <c r="S196" s="3">
        <v>3326.01</v>
      </c>
      <c r="T196" s="3">
        <v>0</v>
      </c>
      <c r="U196" s="3">
        <v>0</v>
      </c>
      <c r="V196" s="3">
        <v>0</v>
      </c>
      <c r="W196" s="3">
        <v>282</v>
      </c>
      <c r="X196" s="3">
        <v>326995.4800000001</v>
      </c>
      <c r="Y196" s="3">
        <v>0</v>
      </c>
      <c r="Z196" s="3">
        <v>78976.63</v>
      </c>
      <c r="AA196" s="3">
        <v>0</v>
      </c>
      <c r="AB196">
        <v>40331.669999999976</v>
      </c>
      <c r="AC196">
        <v>0</v>
      </c>
      <c r="AD196">
        <v>9130.0099999999966</v>
      </c>
      <c r="AE196">
        <v>2079.0099999999998</v>
      </c>
      <c r="AF196">
        <v>3107</v>
      </c>
      <c r="AG196">
        <v>5628.63</v>
      </c>
      <c r="AH196">
        <v>1114.96</v>
      </c>
      <c r="AI196">
        <v>12239.73</v>
      </c>
      <c r="AJ196">
        <v>2655</v>
      </c>
      <c r="AK196">
        <v>8681.9500000000007</v>
      </c>
      <c r="AL196">
        <v>1920.1000000000001</v>
      </c>
      <c r="AM196">
        <v>6334.55</v>
      </c>
      <c r="AN196">
        <v>5738.5</v>
      </c>
      <c r="AO196">
        <v>3700.6199999999994</v>
      </c>
      <c r="AP196">
        <v>25084.87999999999</v>
      </c>
      <c r="AQ196">
        <v>0</v>
      </c>
      <c r="AR196">
        <v>0</v>
      </c>
      <c r="AS196">
        <v>5007.74</v>
      </c>
      <c r="AT196">
        <v>0</v>
      </c>
      <c r="AU196">
        <v>2581.81</v>
      </c>
      <c r="AV196">
        <v>0</v>
      </c>
      <c r="AW196">
        <v>0</v>
      </c>
      <c r="AX196">
        <v>0</v>
      </c>
      <c r="AY196">
        <v>1805.3199999999997</v>
      </c>
      <c r="AZ196">
        <v>2211</v>
      </c>
      <c r="BA196">
        <v>3444.13</v>
      </c>
      <c r="BB196">
        <v>35716.369999999974</v>
      </c>
      <c r="BC196" s="3">
        <v>4037.13</v>
      </c>
      <c r="BD196" s="3">
        <v>14948.4</v>
      </c>
      <c r="BE196" s="3">
        <v>17660.469999999994</v>
      </c>
      <c r="BF196" s="3">
        <v>0</v>
      </c>
      <c r="BG196" s="3">
        <v>0</v>
      </c>
      <c r="BH196" s="3">
        <v>0</v>
      </c>
      <c r="BI196" s="3">
        <v>2096.5</v>
      </c>
      <c r="BJ196" s="3">
        <v>0</v>
      </c>
      <c r="BK196" s="3">
        <v>4787.5</v>
      </c>
      <c r="BL196" s="3">
        <v>0</v>
      </c>
      <c r="BM196" s="3">
        <v>0</v>
      </c>
      <c r="BN196" s="3">
        <v>1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-49939.01</v>
      </c>
      <c r="BY196" s="3">
        <v>29911.93</v>
      </c>
      <c r="BZ196" s="3">
        <v>0</v>
      </c>
      <c r="CA196" s="3">
        <v>-580.5</v>
      </c>
      <c r="CB196" s="3">
        <v>0</v>
      </c>
      <c r="CC196" s="3">
        <v>-531.78</v>
      </c>
      <c r="CD196" s="3">
        <v>0</v>
      </c>
    </row>
    <row r="197" spans="1:82" ht="15.05" x14ac:dyDescent="0.3">
      <c r="A197" s="25">
        <v>3087</v>
      </c>
      <c r="B197" s="42" t="str">
        <f>_xlfn.XLOOKUP(A197,'Schools lookup'!A:A,'Schools lookup'!B:B)</f>
        <v>CIP3087</v>
      </c>
      <c r="C197" s="42" t="str">
        <f>_xlfn.XLOOKUP(A197,'Schools lookup'!A:A,'Schools lookup'!C:C)</f>
        <v>St Andrew's CofE Primary School</v>
      </c>
      <c r="D197" s="3">
        <v>163367.24</v>
      </c>
      <c r="E197" s="3">
        <v>20469.920000000006</v>
      </c>
      <c r="F197" s="3">
        <v>25431.17</v>
      </c>
      <c r="G197" s="3">
        <v>512099.9</v>
      </c>
      <c r="H197" s="3">
        <v>0</v>
      </c>
      <c r="I197" s="3">
        <v>2658.35</v>
      </c>
      <c r="J197" s="3">
        <v>0</v>
      </c>
      <c r="K197" s="3">
        <v>32065</v>
      </c>
      <c r="L197" s="3">
        <v>38890</v>
      </c>
      <c r="M197" s="3">
        <v>0</v>
      </c>
      <c r="N197" s="3">
        <v>0</v>
      </c>
      <c r="O197" s="3">
        <v>8722.93</v>
      </c>
      <c r="P197" s="3">
        <v>9940.1999999999989</v>
      </c>
      <c r="Q197" s="3">
        <v>5018.45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15117.199999999999</v>
      </c>
      <c r="X197" s="3">
        <v>325344.48</v>
      </c>
      <c r="Y197" s="3">
        <v>11270.91</v>
      </c>
      <c r="Z197" s="3">
        <v>94307.46</v>
      </c>
      <c r="AA197" s="3">
        <v>16219.310000000003</v>
      </c>
      <c r="AB197">
        <v>33453.020000000004</v>
      </c>
      <c r="AC197">
        <v>0</v>
      </c>
      <c r="AD197">
        <v>15787.930000000006</v>
      </c>
      <c r="AE197">
        <v>2264.87</v>
      </c>
      <c r="AF197">
        <v>1686.35</v>
      </c>
      <c r="AG197">
        <v>6422.4400000000005</v>
      </c>
      <c r="AH197">
        <v>621.62</v>
      </c>
      <c r="AI197">
        <v>-1369.1699999999992</v>
      </c>
      <c r="AJ197">
        <v>300</v>
      </c>
      <c r="AK197">
        <v>2138.7399999999998</v>
      </c>
      <c r="AL197">
        <v>1587.6200000000003</v>
      </c>
      <c r="AM197">
        <v>7408.5000000000009</v>
      </c>
      <c r="AN197">
        <v>6487</v>
      </c>
      <c r="AO197">
        <v>1838.5</v>
      </c>
      <c r="AP197">
        <v>16315.710000000005</v>
      </c>
      <c r="AQ197">
        <v>0</v>
      </c>
      <c r="AR197">
        <v>0</v>
      </c>
      <c r="AS197">
        <v>0</v>
      </c>
      <c r="AT197">
        <v>0</v>
      </c>
      <c r="AU197">
        <v>-5293.5</v>
      </c>
      <c r="AV197">
        <v>0</v>
      </c>
      <c r="AW197">
        <v>2824.73</v>
      </c>
      <c r="AX197">
        <v>0</v>
      </c>
      <c r="AY197">
        <v>10341.599999999997</v>
      </c>
      <c r="AZ197">
        <v>2574</v>
      </c>
      <c r="BA197">
        <v>5355.13</v>
      </c>
      <c r="BB197">
        <v>38110.269999999997</v>
      </c>
      <c r="BC197" s="3">
        <v>6599.08</v>
      </c>
      <c r="BD197" s="3">
        <v>9450.2999999999993</v>
      </c>
      <c r="BE197" s="3">
        <v>15221.16</v>
      </c>
      <c r="BF197" s="3">
        <v>0</v>
      </c>
      <c r="BG197" s="3">
        <v>0</v>
      </c>
      <c r="BH197" s="3">
        <v>0</v>
      </c>
      <c r="BI197" s="3">
        <v>12938.599999999999</v>
      </c>
      <c r="BJ197" s="3">
        <v>627.58999999999992</v>
      </c>
      <c r="BK197" s="3">
        <v>4956.25</v>
      </c>
      <c r="BL197" s="3">
        <v>0</v>
      </c>
      <c r="BM197" s="3">
        <v>0</v>
      </c>
      <c r="BN197" s="3">
        <v>1</v>
      </c>
      <c r="BO197" s="3">
        <v>0</v>
      </c>
      <c r="BP197" s="3">
        <v>11131.789999999999</v>
      </c>
      <c r="BQ197" s="3">
        <v>0</v>
      </c>
      <c r="BR197" s="3">
        <v>0</v>
      </c>
      <c r="BS197" s="3">
        <v>0</v>
      </c>
      <c r="BT197" s="3">
        <v>0</v>
      </c>
      <c r="BU197" s="3">
        <v>9132.99</v>
      </c>
      <c r="BV197" s="3">
        <v>0</v>
      </c>
      <c r="BW197" s="3">
        <v>0</v>
      </c>
      <c r="BX197" s="3">
        <v>145494.01</v>
      </c>
      <c r="BY197" s="3">
        <v>10122.64</v>
      </c>
      <c r="BZ197" s="3">
        <v>0</v>
      </c>
      <c r="CA197" s="3">
        <v>22020.930000000004</v>
      </c>
      <c r="CB197" s="3">
        <v>0</v>
      </c>
      <c r="CC197" s="3">
        <v>-28371.989999999998</v>
      </c>
      <c r="CD197" s="3">
        <v>0</v>
      </c>
    </row>
    <row r="198" spans="1:82" ht="15.05" x14ac:dyDescent="0.3">
      <c r="A198" s="25">
        <v>3090</v>
      </c>
      <c r="B198" s="42" t="str">
        <f>_xlfn.XLOOKUP(A198,'Schools lookup'!A:A,'Schools lookup'!B:B)</f>
        <v>CIP3090</v>
      </c>
      <c r="C198" s="42" t="str">
        <f>_xlfn.XLOOKUP(A198,'Schools lookup'!A:A,'Schools lookup'!C:C)</f>
        <v>Stanton-in-Peak CofE Primary School</v>
      </c>
      <c r="D198" s="3">
        <v>39810.350000000006</v>
      </c>
      <c r="E198" s="3">
        <v>-391.91</v>
      </c>
      <c r="F198" s="3">
        <v>28331.4</v>
      </c>
      <c r="G198" s="3">
        <v>465400.91</v>
      </c>
      <c r="H198" s="3">
        <v>0</v>
      </c>
      <c r="I198" s="3">
        <v>2739.0999999999995</v>
      </c>
      <c r="J198" s="3">
        <v>0</v>
      </c>
      <c r="K198" s="3">
        <v>16265</v>
      </c>
      <c r="L198" s="3">
        <v>36611.64</v>
      </c>
      <c r="M198" s="3">
        <v>0</v>
      </c>
      <c r="N198" s="3">
        <v>0</v>
      </c>
      <c r="O198" s="3">
        <v>7500.2099999999991</v>
      </c>
      <c r="P198" s="3">
        <v>9608.9900000000016</v>
      </c>
      <c r="Q198" s="3">
        <v>13310.039999999999</v>
      </c>
      <c r="R198" s="3">
        <v>26.66</v>
      </c>
      <c r="S198" s="3">
        <v>6738.75</v>
      </c>
      <c r="T198" s="3">
        <v>0</v>
      </c>
      <c r="U198" s="3">
        <v>0</v>
      </c>
      <c r="V198" s="3">
        <v>0</v>
      </c>
      <c r="W198" s="3">
        <v>0</v>
      </c>
      <c r="X198" s="3">
        <v>273900.53000000003</v>
      </c>
      <c r="Y198" s="3">
        <v>11006.970000000001</v>
      </c>
      <c r="Z198" s="3">
        <v>88420.339999999982</v>
      </c>
      <c r="AA198" s="3">
        <v>0</v>
      </c>
      <c r="AB198">
        <v>27309.000000000007</v>
      </c>
      <c r="AC198">
        <v>0</v>
      </c>
      <c r="AD198">
        <v>0</v>
      </c>
      <c r="AE198">
        <v>1814.4399999999996</v>
      </c>
      <c r="AF198">
        <v>1943.5</v>
      </c>
      <c r="AG198">
        <v>5814.83</v>
      </c>
      <c r="AH198">
        <v>1136.99</v>
      </c>
      <c r="AI198">
        <v>10108.370000000001</v>
      </c>
      <c r="AJ198">
        <v>635</v>
      </c>
      <c r="AK198">
        <v>37474.090000000004</v>
      </c>
      <c r="AL198">
        <v>1956.86</v>
      </c>
      <c r="AM198">
        <v>9102.880000000001</v>
      </c>
      <c r="AN198">
        <v>5619.36</v>
      </c>
      <c r="AO198">
        <v>1135.74</v>
      </c>
      <c r="AP198">
        <v>16275.599999999999</v>
      </c>
      <c r="AQ198">
        <v>3214.5</v>
      </c>
      <c r="AR198">
        <v>0</v>
      </c>
      <c r="AS198">
        <v>225</v>
      </c>
      <c r="AT198">
        <v>0</v>
      </c>
      <c r="AU198">
        <v>-856.4</v>
      </c>
      <c r="AV198">
        <v>0</v>
      </c>
      <c r="AW198">
        <v>0</v>
      </c>
      <c r="AX198">
        <v>0</v>
      </c>
      <c r="AY198">
        <v>4931.0099999999966</v>
      </c>
      <c r="AZ198">
        <v>2178</v>
      </c>
      <c r="BA198">
        <v>10121.299999999999</v>
      </c>
      <c r="BB198">
        <v>34294.01</v>
      </c>
      <c r="BC198" s="3">
        <v>4437.42</v>
      </c>
      <c r="BD198" s="3">
        <v>8435.619999999999</v>
      </c>
      <c r="BE198" s="3">
        <v>11555.060000000001</v>
      </c>
      <c r="BF198" s="3">
        <v>0</v>
      </c>
      <c r="BG198" s="3">
        <v>0</v>
      </c>
      <c r="BH198" s="3">
        <v>0</v>
      </c>
      <c r="BI198" s="3">
        <v>515.84</v>
      </c>
      <c r="BJ198" s="3">
        <v>0</v>
      </c>
      <c r="BK198" s="3">
        <v>4675</v>
      </c>
      <c r="BL198" s="3">
        <v>0</v>
      </c>
      <c r="BM198" s="3">
        <v>0</v>
      </c>
      <c r="BN198" s="3">
        <v>1</v>
      </c>
      <c r="BO198" s="3">
        <v>0</v>
      </c>
      <c r="BP198" s="3">
        <v>16569.89</v>
      </c>
      <c r="BQ198" s="3">
        <v>0</v>
      </c>
      <c r="BR198" s="3">
        <v>0</v>
      </c>
      <c r="BS198" s="3">
        <v>0</v>
      </c>
      <c r="BT198" s="3">
        <v>0</v>
      </c>
      <c r="BU198" s="3">
        <v>3805</v>
      </c>
      <c r="BV198" s="3">
        <v>1229.4000000000001</v>
      </c>
      <c r="BW198" s="3">
        <v>0</v>
      </c>
      <c r="BX198" s="3">
        <v>25821.62</v>
      </c>
      <c r="BY198" s="3">
        <v>11402.11</v>
      </c>
      <c r="BZ198" s="3">
        <v>0</v>
      </c>
      <c r="CA198" s="3">
        <v>-907.75</v>
      </c>
      <c r="CB198" s="3">
        <v>0</v>
      </c>
      <c r="CC198" s="3">
        <v>-2606.1400000000026</v>
      </c>
      <c r="CD198" s="3">
        <v>0</v>
      </c>
    </row>
    <row r="199" spans="1:82" ht="15.05" x14ac:dyDescent="0.3">
      <c r="A199" s="25">
        <v>3093</v>
      </c>
      <c r="B199" s="42" t="str">
        <f>_xlfn.XLOOKUP(A199,'Schools lookup'!A:A,'Schools lookup'!B:B)</f>
        <v>CIP3093</v>
      </c>
      <c r="C199" s="42" t="str">
        <f>_xlfn.XLOOKUP(A199,'Schools lookup'!A:A,'Schools lookup'!C:C)</f>
        <v>Stoney Middleton CofE (C) Primary School</v>
      </c>
      <c r="D199" s="3">
        <v>104585.73999999999</v>
      </c>
      <c r="E199" s="3">
        <v>1537.35</v>
      </c>
      <c r="F199" s="3">
        <v>17528.47</v>
      </c>
      <c r="G199" s="3">
        <v>247562.53</v>
      </c>
      <c r="H199" s="3">
        <v>0</v>
      </c>
      <c r="I199" s="3">
        <v>15269.970000000001</v>
      </c>
      <c r="J199" s="3">
        <v>0</v>
      </c>
      <c r="K199" s="3">
        <v>10800</v>
      </c>
      <c r="L199" s="3">
        <v>23265.829999999998</v>
      </c>
      <c r="M199" s="3">
        <v>0</v>
      </c>
      <c r="N199" s="3">
        <v>0</v>
      </c>
      <c r="O199" s="3">
        <v>5022.6300000000019</v>
      </c>
      <c r="P199" s="3">
        <v>1499.31</v>
      </c>
      <c r="Q199" s="3">
        <v>82.44</v>
      </c>
      <c r="R199" s="3">
        <v>8.81</v>
      </c>
      <c r="S199" s="3">
        <v>2053</v>
      </c>
      <c r="T199" s="3">
        <v>0</v>
      </c>
      <c r="U199" s="3">
        <v>0</v>
      </c>
      <c r="V199" s="3">
        <v>0</v>
      </c>
      <c r="W199" s="3">
        <v>1281.5</v>
      </c>
      <c r="X199" s="3">
        <v>141968.23999999996</v>
      </c>
      <c r="Y199" s="3">
        <v>2255</v>
      </c>
      <c r="Z199" s="3">
        <v>91373.770000000019</v>
      </c>
      <c r="AA199" s="3">
        <v>12667</v>
      </c>
      <c r="AB199">
        <v>24149</v>
      </c>
      <c r="AC199">
        <v>0</v>
      </c>
      <c r="AD199">
        <v>164.35</v>
      </c>
      <c r="AE199">
        <v>945.11000000000013</v>
      </c>
      <c r="AF199">
        <v>1126.3799999999999</v>
      </c>
      <c r="AG199">
        <v>2851.21</v>
      </c>
      <c r="AH199">
        <v>463.57</v>
      </c>
      <c r="AI199">
        <v>3955.8199999999997</v>
      </c>
      <c r="AJ199">
        <v>0</v>
      </c>
      <c r="AK199">
        <v>1356.3300000000002</v>
      </c>
      <c r="AL199">
        <v>1644.6400000000003</v>
      </c>
      <c r="AM199">
        <v>5094.130000000001</v>
      </c>
      <c r="AN199">
        <v>2305.38</v>
      </c>
      <c r="AO199">
        <v>1435.5600000000002</v>
      </c>
      <c r="AP199">
        <v>20233.829999999994</v>
      </c>
      <c r="AQ199">
        <v>2266.2800000000002</v>
      </c>
      <c r="AR199">
        <v>0</v>
      </c>
      <c r="AS199">
        <v>9310.9699999999993</v>
      </c>
      <c r="AT199">
        <v>0</v>
      </c>
      <c r="AU199">
        <v>299.98</v>
      </c>
      <c r="AV199">
        <v>0</v>
      </c>
      <c r="AW199">
        <v>0</v>
      </c>
      <c r="AX199">
        <v>0</v>
      </c>
      <c r="AY199">
        <v>351.65999999999991</v>
      </c>
      <c r="AZ199">
        <v>1455.17</v>
      </c>
      <c r="BA199">
        <v>1779.82</v>
      </c>
      <c r="BB199">
        <v>12849.630000000003</v>
      </c>
      <c r="BC199" s="3">
        <v>0</v>
      </c>
      <c r="BD199" s="3">
        <v>5374.95</v>
      </c>
      <c r="BE199" s="3">
        <v>7912.18</v>
      </c>
      <c r="BF199" s="3">
        <v>0</v>
      </c>
      <c r="BG199" s="3">
        <v>0</v>
      </c>
      <c r="BH199" s="3">
        <v>0</v>
      </c>
      <c r="BI199" s="3">
        <v>0</v>
      </c>
      <c r="BJ199" s="3">
        <v>0</v>
      </c>
      <c r="BK199" s="3">
        <v>4139.5</v>
      </c>
      <c r="BL199" s="3">
        <v>0</v>
      </c>
      <c r="BM199" s="3">
        <v>0</v>
      </c>
      <c r="BN199" s="3">
        <v>1</v>
      </c>
      <c r="BO199" s="3">
        <v>0</v>
      </c>
      <c r="BP199" s="3">
        <v>2942</v>
      </c>
      <c r="BQ199" s="3">
        <v>0</v>
      </c>
      <c r="BR199" s="3">
        <v>0</v>
      </c>
      <c r="BS199" s="3">
        <v>0</v>
      </c>
      <c r="BT199" s="3">
        <v>0</v>
      </c>
      <c r="BU199" s="3">
        <v>2629.5</v>
      </c>
      <c r="BV199" s="3">
        <v>0</v>
      </c>
      <c r="BW199" s="3">
        <v>0</v>
      </c>
      <c r="BX199" s="3">
        <v>54560.3</v>
      </c>
      <c r="BY199" s="3">
        <v>16096.47</v>
      </c>
      <c r="BZ199" s="3">
        <v>0</v>
      </c>
      <c r="CA199" s="3">
        <v>2818.85</v>
      </c>
      <c r="CB199" s="3">
        <v>0</v>
      </c>
      <c r="CC199" s="3">
        <v>5409.8899999999994</v>
      </c>
      <c r="CD199" s="3">
        <v>0</v>
      </c>
    </row>
    <row r="200" spans="1:82" ht="15.05" x14ac:dyDescent="0.3">
      <c r="A200" s="25">
        <v>3094</v>
      </c>
      <c r="B200" s="42" t="str">
        <f>_xlfn.XLOOKUP(A200,'Schools lookup'!A:A,'Schools lookup'!B:B)</f>
        <v>CIP3094</v>
      </c>
      <c r="C200" s="42" t="str">
        <f>_xlfn.XLOOKUP(A200,'Schools lookup'!A:A,'Schools lookup'!C:C)</f>
        <v>Stretton Handley Church of England Primary School</v>
      </c>
      <c r="D200" s="3">
        <v>25257.439999999999</v>
      </c>
      <c r="E200" s="3">
        <v>6115.06</v>
      </c>
      <c r="F200" s="3">
        <v>6913.48</v>
      </c>
      <c r="G200" s="3">
        <v>422567.3</v>
      </c>
      <c r="H200" s="3">
        <v>0</v>
      </c>
      <c r="I200" s="3">
        <v>30048.419999999995</v>
      </c>
      <c r="J200" s="3">
        <v>0</v>
      </c>
      <c r="K200" s="3">
        <v>26870</v>
      </c>
      <c r="L200" s="3">
        <v>33414</v>
      </c>
      <c r="M200" s="3">
        <v>0</v>
      </c>
      <c r="N200" s="3">
        <v>0</v>
      </c>
      <c r="O200" s="3">
        <v>3995.0100000000007</v>
      </c>
      <c r="P200" s="3">
        <v>10615.95</v>
      </c>
      <c r="Q200" s="3">
        <v>3073.05</v>
      </c>
      <c r="R200" s="3">
        <v>593.63</v>
      </c>
      <c r="S200" s="3">
        <v>7195.5</v>
      </c>
      <c r="T200" s="3">
        <v>0</v>
      </c>
      <c r="U200" s="3">
        <v>0</v>
      </c>
      <c r="V200" s="3">
        <v>0</v>
      </c>
      <c r="W200" s="3">
        <v>4012.2</v>
      </c>
      <c r="X200" s="3">
        <v>270583.07999999984</v>
      </c>
      <c r="Y200" s="3">
        <v>5775.11</v>
      </c>
      <c r="Z200" s="3">
        <v>123439.56999999996</v>
      </c>
      <c r="AA200" s="3">
        <v>17519.959999999995</v>
      </c>
      <c r="AB200">
        <v>15887.029999999992</v>
      </c>
      <c r="AC200">
        <v>0</v>
      </c>
      <c r="AD200">
        <v>10709.330000000002</v>
      </c>
      <c r="AE200">
        <v>2233.48</v>
      </c>
      <c r="AF200">
        <v>3662.24</v>
      </c>
      <c r="AG200">
        <v>5191.43</v>
      </c>
      <c r="AH200">
        <v>1000.38</v>
      </c>
      <c r="AI200">
        <v>4253.79</v>
      </c>
      <c r="AJ200">
        <v>2950</v>
      </c>
      <c r="AK200">
        <v>2478.2000000000003</v>
      </c>
      <c r="AL200">
        <v>1409.74</v>
      </c>
      <c r="AM200">
        <v>7281.85</v>
      </c>
      <c r="AN200">
        <v>3542.9</v>
      </c>
      <c r="AO200">
        <v>2450.64</v>
      </c>
      <c r="AP200">
        <v>22490.109999999993</v>
      </c>
      <c r="AQ200">
        <v>2069.7799999999997</v>
      </c>
      <c r="AR200">
        <v>0</v>
      </c>
      <c r="AS200">
        <v>1181.43</v>
      </c>
      <c r="AT200" s="20">
        <v>0</v>
      </c>
      <c r="AU200">
        <v>890</v>
      </c>
      <c r="AV200">
        <v>651.4</v>
      </c>
      <c r="AW200">
        <v>2887.5</v>
      </c>
      <c r="AX200">
        <v>0</v>
      </c>
      <c r="AY200">
        <v>3040.1599999999985</v>
      </c>
      <c r="AZ200">
        <v>1749</v>
      </c>
      <c r="BA200">
        <v>6598.9599999999991</v>
      </c>
      <c r="BB200">
        <v>32222.279999999981</v>
      </c>
      <c r="BC200" s="3">
        <v>0</v>
      </c>
      <c r="BD200" s="3">
        <v>3835</v>
      </c>
      <c r="BE200" s="3">
        <v>11805.880000000001</v>
      </c>
      <c r="BF200" s="3">
        <v>0</v>
      </c>
      <c r="BG200" s="3">
        <v>0</v>
      </c>
      <c r="BH200" s="3">
        <v>0</v>
      </c>
      <c r="BI200" s="3">
        <v>0</v>
      </c>
      <c r="BJ200" s="3">
        <v>0</v>
      </c>
      <c r="BK200" s="3">
        <v>4630</v>
      </c>
      <c r="BL200" s="3">
        <v>0</v>
      </c>
      <c r="BM200" s="3">
        <v>0</v>
      </c>
      <c r="BN200" s="3">
        <v>1</v>
      </c>
      <c r="BO200" s="3">
        <v>0</v>
      </c>
      <c r="BP200" s="3">
        <v>3592.77</v>
      </c>
      <c r="BQ200" s="3">
        <v>4321.25</v>
      </c>
      <c r="BR200" s="3">
        <v>0</v>
      </c>
      <c r="BS200" s="3">
        <v>0</v>
      </c>
      <c r="BT200" s="3">
        <v>0</v>
      </c>
      <c r="BU200" s="3">
        <v>0</v>
      </c>
      <c r="BV200" s="3">
        <v>0</v>
      </c>
      <c r="BW200" s="3">
        <v>0</v>
      </c>
      <c r="BX200" s="3">
        <v>-6159.93</v>
      </c>
      <c r="BY200" s="3">
        <v>3629.46</v>
      </c>
      <c r="BZ200" s="3">
        <v>0</v>
      </c>
      <c r="CA200" s="3">
        <v>10127.26</v>
      </c>
      <c r="CB200" s="3">
        <v>0</v>
      </c>
      <c r="CC200" s="3">
        <v>0</v>
      </c>
      <c r="CD200" s="3">
        <v>0</v>
      </c>
    </row>
    <row r="201" spans="1:82" ht="15.05" x14ac:dyDescent="0.3">
      <c r="A201" s="25">
        <v>3098</v>
      </c>
      <c r="B201" s="42" t="str">
        <f>_xlfn.XLOOKUP(A201,'Schools lookup'!A:A,'Schools lookup'!B:B)</f>
        <v>CIP3098</v>
      </c>
      <c r="C201" s="42" t="str">
        <f>_xlfn.XLOOKUP(A201,'Schools lookup'!A:A,'Schools lookup'!C:C)</f>
        <v>Mugginton CofE Primary School</v>
      </c>
      <c r="D201" s="3">
        <v>25299.629999999997</v>
      </c>
      <c r="E201" s="3">
        <v>20261.86</v>
      </c>
      <c r="F201" s="3">
        <v>-44650.92</v>
      </c>
      <c r="G201" s="3">
        <v>478390.36</v>
      </c>
      <c r="H201" s="3">
        <v>0</v>
      </c>
      <c r="I201" s="3">
        <v>15995.03</v>
      </c>
      <c r="J201" s="3">
        <v>0</v>
      </c>
      <c r="K201" s="3">
        <v>4545</v>
      </c>
      <c r="L201" s="3">
        <v>40586</v>
      </c>
      <c r="M201" s="3">
        <v>0</v>
      </c>
      <c r="N201" s="3">
        <v>0</v>
      </c>
      <c r="O201" s="3">
        <v>2011.9200000000003</v>
      </c>
      <c r="P201" s="3">
        <v>9659.1200000000008</v>
      </c>
      <c r="Q201" s="3">
        <v>0</v>
      </c>
      <c r="R201" s="3">
        <v>0</v>
      </c>
      <c r="S201" s="3">
        <v>2835</v>
      </c>
      <c r="T201" s="3">
        <v>0</v>
      </c>
      <c r="U201" s="3">
        <v>0</v>
      </c>
      <c r="V201" s="3">
        <v>0</v>
      </c>
      <c r="W201" s="3">
        <v>2369.1999999999998</v>
      </c>
      <c r="X201" s="3">
        <v>337424.43</v>
      </c>
      <c r="Y201" s="3">
        <v>7394.44</v>
      </c>
      <c r="Z201" s="3">
        <v>67008.879999999976</v>
      </c>
      <c r="AA201" s="3">
        <v>0</v>
      </c>
      <c r="AB201">
        <v>1341.4799999999998</v>
      </c>
      <c r="AC201">
        <v>0</v>
      </c>
      <c r="AD201">
        <v>11384.369999999999</v>
      </c>
      <c r="AE201">
        <v>2138.54</v>
      </c>
      <c r="AF201">
        <v>450</v>
      </c>
      <c r="AG201">
        <v>932.43</v>
      </c>
      <c r="AH201">
        <v>1218.08</v>
      </c>
      <c r="AI201">
        <v>8113.54</v>
      </c>
      <c r="AJ201">
        <v>0</v>
      </c>
      <c r="AK201">
        <v>11685</v>
      </c>
      <c r="AL201">
        <v>2416.46</v>
      </c>
      <c r="AM201">
        <v>3103.7400000000007</v>
      </c>
      <c r="AN201">
        <v>3443.1</v>
      </c>
      <c r="AO201">
        <v>2450</v>
      </c>
      <c r="AP201">
        <v>36440.089999999997</v>
      </c>
      <c r="AQ201">
        <v>0</v>
      </c>
      <c r="AR201">
        <v>0</v>
      </c>
      <c r="AS201">
        <v>1889.2400000000002</v>
      </c>
      <c r="AT201">
        <v>0</v>
      </c>
      <c r="AU201">
        <v>1302.2</v>
      </c>
      <c r="AV201">
        <v>0</v>
      </c>
      <c r="AW201">
        <v>33</v>
      </c>
      <c r="AX201">
        <v>0</v>
      </c>
      <c r="AY201">
        <v>2659.0299999999997</v>
      </c>
      <c r="AZ201">
        <v>2079</v>
      </c>
      <c r="BA201">
        <v>0</v>
      </c>
      <c r="BB201">
        <v>36196.559999999998</v>
      </c>
      <c r="BC201" s="3">
        <v>3283.68</v>
      </c>
      <c r="BD201" s="3">
        <v>11217.59</v>
      </c>
      <c r="BE201" s="3">
        <v>6855.29</v>
      </c>
      <c r="BF201" s="3">
        <v>0</v>
      </c>
      <c r="BG201" s="3">
        <v>0</v>
      </c>
      <c r="BH201" s="3">
        <v>0</v>
      </c>
      <c r="BI201" s="3">
        <v>8518.3300000000017</v>
      </c>
      <c r="BJ201" s="3">
        <v>0</v>
      </c>
      <c r="BK201" s="3">
        <v>4720</v>
      </c>
      <c r="BL201" s="3">
        <v>0</v>
      </c>
      <c r="BM201" s="3">
        <v>0</v>
      </c>
      <c r="BN201" s="3">
        <v>1</v>
      </c>
      <c r="BO201" s="3">
        <v>0</v>
      </c>
      <c r="BP201" s="3">
        <v>0</v>
      </c>
      <c r="BQ201" s="3">
        <v>0</v>
      </c>
      <c r="BR201" s="3">
        <v>0</v>
      </c>
      <c r="BS201" s="3">
        <v>0</v>
      </c>
      <c r="BT201" s="3">
        <v>0</v>
      </c>
      <c r="BU201" s="3">
        <v>0</v>
      </c>
      <c r="BV201" s="3">
        <v>0</v>
      </c>
      <c r="BW201" s="3">
        <v>0</v>
      </c>
      <c r="BX201" s="3">
        <v>16861.89</v>
      </c>
      <c r="BY201" s="3">
        <v>0</v>
      </c>
      <c r="BZ201" s="3">
        <v>-39930.92</v>
      </c>
      <c r="CA201" s="3">
        <v>14112.73</v>
      </c>
      <c r="CB201" s="3">
        <v>0</v>
      </c>
      <c r="CC201" s="3">
        <v>0</v>
      </c>
      <c r="CD201" s="3">
        <v>0</v>
      </c>
    </row>
    <row r="202" spans="1:82" ht="15.05" x14ac:dyDescent="0.3">
      <c r="A202" s="25">
        <v>3099</v>
      </c>
      <c r="B202" s="42" t="str">
        <f>_xlfn.XLOOKUP(A202,'Schools lookup'!A:A,'Schools lookup'!B:B)</f>
        <v>CIP3099</v>
      </c>
      <c r="C202" s="42" t="str">
        <f>_xlfn.XLOOKUP(A202,'Schools lookup'!A:A,'Schools lookup'!C:C)</f>
        <v>Winster CofE Primary School</v>
      </c>
      <c r="D202" s="3">
        <v>47480.350000000006</v>
      </c>
      <c r="E202" s="3">
        <v>23250.42</v>
      </c>
      <c r="F202" s="3">
        <v>30548.2</v>
      </c>
      <c r="G202" s="3">
        <v>191326.31</v>
      </c>
      <c r="H202" s="3">
        <v>0</v>
      </c>
      <c r="I202" s="3">
        <v>33830.74</v>
      </c>
      <c r="J202" s="3">
        <v>0</v>
      </c>
      <c r="K202" s="3">
        <v>3030</v>
      </c>
      <c r="L202" s="3">
        <v>14580</v>
      </c>
      <c r="M202" s="3">
        <v>0</v>
      </c>
      <c r="N202" s="3">
        <v>0</v>
      </c>
      <c r="O202" s="3">
        <v>26149.16</v>
      </c>
      <c r="P202" s="3">
        <v>276.64999999999998</v>
      </c>
      <c r="Q202" s="3">
        <v>6648.6</v>
      </c>
      <c r="R202" s="3">
        <v>8.07</v>
      </c>
      <c r="S202" s="3">
        <v>1674</v>
      </c>
      <c r="T202" s="3">
        <v>0</v>
      </c>
      <c r="U202" s="3">
        <v>0</v>
      </c>
      <c r="V202" s="3">
        <v>0</v>
      </c>
      <c r="W202" s="3">
        <v>0</v>
      </c>
      <c r="X202" s="3">
        <v>152487.38999999998</v>
      </c>
      <c r="Y202" s="3">
        <v>3752.9700000000003</v>
      </c>
      <c r="Z202" s="3">
        <v>31070.100000000009</v>
      </c>
      <c r="AA202" s="3">
        <v>0</v>
      </c>
      <c r="AB202">
        <v>12639.169999999998</v>
      </c>
      <c r="AC202">
        <v>0</v>
      </c>
      <c r="AD202">
        <v>6529.4200000000019</v>
      </c>
      <c r="AE202">
        <v>789.56</v>
      </c>
      <c r="AF202">
        <v>348</v>
      </c>
      <c r="AG202">
        <v>2116.1999999999998</v>
      </c>
      <c r="AH202">
        <v>335.73</v>
      </c>
      <c r="AI202">
        <v>3679.5299999999997</v>
      </c>
      <c r="AJ202">
        <v>955.16</v>
      </c>
      <c r="AK202">
        <v>7587.5099999999975</v>
      </c>
      <c r="AL202">
        <v>573.35</v>
      </c>
      <c r="AM202">
        <v>5802.48</v>
      </c>
      <c r="AN202">
        <v>3043.9</v>
      </c>
      <c r="AO202">
        <v>1505.21</v>
      </c>
      <c r="AP202">
        <v>9348.73</v>
      </c>
      <c r="AQ202">
        <v>2316.4299999999998</v>
      </c>
      <c r="AR202">
        <v>0</v>
      </c>
      <c r="AS202">
        <v>2876.4</v>
      </c>
      <c r="AT202">
        <v>0</v>
      </c>
      <c r="AU202">
        <v>25</v>
      </c>
      <c r="AV202">
        <v>0</v>
      </c>
      <c r="AW202">
        <v>0</v>
      </c>
      <c r="AX202">
        <v>0</v>
      </c>
      <c r="AY202">
        <v>1375.91</v>
      </c>
      <c r="AZ202">
        <v>297</v>
      </c>
      <c r="BA202">
        <v>2365.9499999999998</v>
      </c>
      <c r="BB202">
        <v>4314.6099999999988</v>
      </c>
      <c r="BC202" s="3">
        <v>2977</v>
      </c>
      <c r="BD202" s="3">
        <v>7165.62</v>
      </c>
      <c r="BE202" s="3">
        <v>9100.3799999999992</v>
      </c>
      <c r="BF202" s="3">
        <v>0</v>
      </c>
      <c r="BG202" s="3">
        <v>0</v>
      </c>
      <c r="BH202" s="3">
        <v>0</v>
      </c>
      <c r="BI202" s="3">
        <v>0</v>
      </c>
      <c r="BJ202" s="3">
        <v>0</v>
      </c>
      <c r="BK202" s="3">
        <v>4146.25</v>
      </c>
      <c r="BL202" s="3">
        <v>0</v>
      </c>
      <c r="BM202" s="3">
        <v>0</v>
      </c>
      <c r="BN202" s="3">
        <v>1</v>
      </c>
      <c r="BO202" s="3">
        <v>0</v>
      </c>
      <c r="BP202" s="3">
        <v>5066</v>
      </c>
      <c r="BQ202" s="3">
        <v>0</v>
      </c>
      <c r="BR202" s="3">
        <v>0</v>
      </c>
      <c r="BS202" s="3">
        <v>0</v>
      </c>
      <c r="BT202" s="3">
        <v>0</v>
      </c>
      <c r="BU202" s="3">
        <v>455</v>
      </c>
      <c r="BV202" s="3">
        <v>0</v>
      </c>
      <c r="BW202" s="3">
        <v>0</v>
      </c>
      <c r="BX202" s="3">
        <v>49625.17</v>
      </c>
      <c r="BY202" s="3">
        <v>29173.45</v>
      </c>
      <c r="BZ202" s="3">
        <v>0</v>
      </c>
      <c r="CA202" s="3">
        <v>23250.42</v>
      </c>
      <c r="CB202" s="3">
        <v>0</v>
      </c>
      <c r="CC202" s="3">
        <v>22236.46</v>
      </c>
      <c r="CD202" s="3">
        <v>0</v>
      </c>
    </row>
    <row r="203" spans="1:82" ht="15.05" x14ac:dyDescent="0.3">
      <c r="A203" s="25">
        <v>3100</v>
      </c>
      <c r="B203" s="42" t="str">
        <f>_xlfn.XLOOKUP(A203,'Schools lookup'!A:A,'Schools lookup'!B:B)</f>
        <v>CIP3100</v>
      </c>
      <c r="C203" s="42" t="str">
        <f>_xlfn.XLOOKUP(A203,'Schools lookup'!A:A,'Schools lookup'!C:C)</f>
        <v>Wirksworth CofE Infant School</v>
      </c>
      <c r="D203" s="3">
        <v>72974.64</v>
      </c>
      <c r="E203" s="3">
        <v>-63464.310000000005</v>
      </c>
      <c r="F203" s="3">
        <v>25828.1</v>
      </c>
      <c r="G203" s="3">
        <v>463751.07</v>
      </c>
      <c r="H203" s="3">
        <v>0</v>
      </c>
      <c r="I203" s="3">
        <v>31323.19</v>
      </c>
      <c r="J203" s="3">
        <v>0</v>
      </c>
      <c r="K203" s="3">
        <v>28385</v>
      </c>
      <c r="L203" s="3">
        <v>44022</v>
      </c>
      <c r="M203" s="3">
        <v>0</v>
      </c>
      <c r="N203" s="3">
        <v>0</v>
      </c>
      <c r="O203" s="3">
        <v>13333.25</v>
      </c>
      <c r="P203" s="3">
        <v>0</v>
      </c>
      <c r="Q203" s="3">
        <v>487.1</v>
      </c>
      <c r="R203" s="3">
        <v>735.63</v>
      </c>
      <c r="S203" s="3">
        <v>0</v>
      </c>
      <c r="T203" s="3">
        <v>0</v>
      </c>
      <c r="U203" s="3">
        <v>0</v>
      </c>
      <c r="V203" s="3">
        <v>0</v>
      </c>
      <c r="W203" s="3">
        <v>657</v>
      </c>
      <c r="X203" s="3">
        <v>276916.24999999988</v>
      </c>
      <c r="Y203" s="3">
        <v>0</v>
      </c>
      <c r="Z203" s="3">
        <v>61340.639999999992</v>
      </c>
      <c r="AA203" s="3">
        <v>9519.4499999999989</v>
      </c>
      <c r="AB203">
        <v>29297.989999999998</v>
      </c>
      <c r="AC203">
        <v>0</v>
      </c>
      <c r="AD203">
        <v>22120.749999999996</v>
      </c>
      <c r="AE203">
        <v>34068.129999999997</v>
      </c>
      <c r="AF203">
        <v>1194.27</v>
      </c>
      <c r="AG203">
        <v>5461.23</v>
      </c>
      <c r="AH203">
        <v>1076.2</v>
      </c>
      <c r="AI203">
        <v>3726.7599999999993</v>
      </c>
      <c r="AJ203">
        <v>514.28000000000009</v>
      </c>
      <c r="AK203">
        <v>1444.59</v>
      </c>
      <c r="AL203">
        <v>1236.19</v>
      </c>
      <c r="AM203">
        <v>10454.529999999999</v>
      </c>
      <c r="AN203">
        <v>4391.2</v>
      </c>
      <c r="AO203">
        <v>1586.74</v>
      </c>
      <c r="AP203">
        <v>12165.290000000008</v>
      </c>
      <c r="AQ203">
        <v>2123.25</v>
      </c>
      <c r="AR203">
        <v>0</v>
      </c>
      <c r="AS203">
        <v>4068.02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2642.57</v>
      </c>
      <c r="AZ203">
        <v>1947</v>
      </c>
      <c r="BA203">
        <v>10782.98</v>
      </c>
      <c r="BB203">
        <v>40917.199999999997</v>
      </c>
      <c r="BC203" s="3">
        <v>1915.56</v>
      </c>
      <c r="BD203" s="3">
        <v>4670.42</v>
      </c>
      <c r="BE203" s="3">
        <v>15318.420000000002</v>
      </c>
      <c r="BF203" s="3">
        <v>0</v>
      </c>
      <c r="BG203" s="3">
        <v>0</v>
      </c>
      <c r="BH203" s="3">
        <v>0</v>
      </c>
      <c r="BI203" s="3">
        <v>0</v>
      </c>
      <c r="BJ203" s="3">
        <v>0</v>
      </c>
      <c r="BK203" s="3">
        <v>4708.75</v>
      </c>
      <c r="BL203" s="3">
        <v>0</v>
      </c>
      <c r="BM203" s="3">
        <v>0</v>
      </c>
      <c r="BN203" s="3">
        <v>1</v>
      </c>
      <c r="BO203" s="3">
        <v>0</v>
      </c>
      <c r="BP203" s="3">
        <v>7701</v>
      </c>
      <c r="BQ203" s="3">
        <v>0</v>
      </c>
      <c r="BR203" s="3">
        <v>0</v>
      </c>
      <c r="BS203" s="3">
        <v>0</v>
      </c>
      <c r="BT203" s="3">
        <v>0</v>
      </c>
      <c r="BU203" s="3">
        <v>1609.98</v>
      </c>
      <c r="BV203" s="3">
        <v>0</v>
      </c>
      <c r="BW203" s="3">
        <v>0</v>
      </c>
      <c r="BX203" s="3">
        <v>94111.97</v>
      </c>
      <c r="BY203" s="3">
        <v>21225.87</v>
      </c>
      <c r="BZ203" s="3">
        <v>0</v>
      </c>
      <c r="CA203" s="3">
        <v>-62807.310000000005</v>
      </c>
      <c r="CB203" s="3">
        <v>0</v>
      </c>
      <c r="CC203" s="3">
        <v>0</v>
      </c>
      <c r="CD203" s="3">
        <v>0</v>
      </c>
    </row>
    <row r="204" spans="1:82" ht="15.05" x14ac:dyDescent="0.3">
      <c r="A204" s="25">
        <v>3105</v>
      </c>
      <c r="B204" s="42" t="str">
        <f>_xlfn.XLOOKUP(A204,'Schools lookup'!A:A,'Schools lookup'!B:B)</f>
        <v>CIP3105</v>
      </c>
      <c r="C204" s="42" t="str">
        <f>_xlfn.XLOOKUP(A204,'Schools lookup'!A:A,'Schools lookup'!C:C)</f>
        <v>Crich Carr CofE Primary School</v>
      </c>
      <c r="D204" s="3">
        <v>93040.3</v>
      </c>
      <c r="E204" s="3">
        <v>-96599.96</v>
      </c>
      <c r="F204" s="3">
        <v>10969.43</v>
      </c>
      <c r="G204" s="3">
        <v>334490.93</v>
      </c>
      <c r="H204" s="3">
        <v>0</v>
      </c>
      <c r="I204" s="3">
        <v>59453.570000000007</v>
      </c>
      <c r="J204" s="3">
        <v>0</v>
      </c>
      <c r="K204" s="3">
        <v>10400</v>
      </c>
      <c r="L204" s="3">
        <v>30104.69</v>
      </c>
      <c r="M204" s="3">
        <v>600</v>
      </c>
      <c r="N204" s="3">
        <v>0</v>
      </c>
      <c r="O204" s="3">
        <v>3106.6699999999996</v>
      </c>
      <c r="P204" s="3">
        <v>3790.5499999999997</v>
      </c>
      <c r="Q204" s="3">
        <v>119.47</v>
      </c>
      <c r="R204" s="3">
        <v>1759.3</v>
      </c>
      <c r="S204" s="3">
        <v>4536</v>
      </c>
      <c r="T204" s="3">
        <v>0</v>
      </c>
      <c r="U204" s="3">
        <v>0</v>
      </c>
      <c r="V204" s="3">
        <v>0</v>
      </c>
      <c r="W204" s="3">
        <v>7889.9199999999992</v>
      </c>
      <c r="X204" s="3">
        <v>168160.45999999996</v>
      </c>
      <c r="Y204" s="3">
        <v>5415.87</v>
      </c>
      <c r="Z204" s="3">
        <v>118222.48999999995</v>
      </c>
      <c r="AA204" s="3">
        <v>0</v>
      </c>
      <c r="AB204">
        <v>30202.130000000012</v>
      </c>
      <c r="AC204">
        <v>0</v>
      </c>
      <c r="AD204">
        <v>21861.840000000011</v>
      </c>
      <c r="AE204">
        <v>1739.6399999999996</v>
      </c>
      <c r="AF204">
        <v>959.17</v>
      </c>
      <c r="AG204">
        <v>3975.2200000000003</v>
      </c>
      <c r="AH204">
        <v>1388.99</v>
      </c>
      <c r="AI204">
        <v>-397.4499999999997</v>
      </c>
      <c r="AJ204">
        <v>1454.94</v>
      </c>
      <c r="AK204">
        <v>16039.61</v>
      </c>
      <c r="AL204">
        <v>3725.9399999999991</v>
      </c>
      <c r="AM204">
        <v>8039.7699999999995</v>
      </c>
      <c r="AN204">
        <v>3742.5</v>
      </c>
      <c r="AO204">
        <v>5334.73</v>
      </c>
      <c r="AP204">
        <v>27215.290000000019</v>
      </c>
      <c r="AQ204">
        <v>3863.98</v>
      </c>
      <c r="AR204">
        <v>0</v>
      </c>
      <c r="AS204">
        <v>3580.9</v>
      </c>
      <c r="AT204">
        <v>0</v>
      </c>
      <c r="AU204">
        <v>811</v>
      </c>
      <c r="AV204">
        <v>0</v>
      </c>
      <c r="AW204">
        <v>0</v>
      </c>
      <c r="AX204">
        <v>0</v>
      </c>
      <c r="AY204">
        <v>1922.3500000000006</v>
      </c>
      <c r="AZ204">
        <v>1162.5</v>
      </c>
      <c r="BA204">
        <v>5074.0600000000004</v>
      </c>
      <c r="BB204">
        <v>20619.62</v>
      </c>
      <c r="BC204" s="3">
        <v>0</v>
      </c>
      <c r="BD204" s="3">
        <v>12397.42</v>
      </c>
      <c r="BE204" s="3">
        <v>9161.59</v>
      </c>
      <c r="BF204" s="3">
        <v>0</v>
      </c>
      <c r="BG204" s="3">
        <v>0</v>
      </c>
      <c r="BH204" s="3">
        <v>0</v>
      </c>
      <c r="BI204" s="3">
        <v>4311.7400000000007</v>
      </c>
      <c r="BJ204" s="3">
        <v>0</v>
      </c>
      <c r="BK204" s="3">
        <v>4508.5</v>
      </c>
      <c r="BL204" s="3">
        <v>0</v>
      </c>
      <c r="BM204" s="3">
        <v>0</v>
      </c>
      <c r="BN204" s="3">
        <v>1</v>
      </c>
      <c r="BO204" s="3">
        <v>0</v>
      </c>
      <c r="BP204" s="3">
        <v>0</v>
      </c>
      <c r="BQ204" s="3">
        <v>480</v>
      </c>
      <c r="BR204" s="3">
        <v>0</v>
      </c>
      <c r="BS204" s="3">
        <v>0</v>
      </c>
      <c r="BT204" s="3">
        <v>189</v>
      </c>
      <c r="BU204" s="3">
        <v>0</v>
      </c>
      <c r="BV204" s="3">
        <v>0</v>
      </c>
      <c r="BW204" s="3">
        <v>0</v>
      </c>
      <c r="BX204" s="3">
        <v>65726.920000000013</v>
      </c>
      <c r="BY204" s="3">
        <v>14808.93</v>
      </c>
      <c r="BZ204" s="3">
        <v>0</v>
      </c>
      <c r="CA204" s="3">
        <v>-93021.780000000013</v>
      </c>
      <c r="CB204" s="3">
        <v>0</v>
      </c>
      <c r="CC204" s="3">
        <v>1451.3</v>
      </c>
      <c r="CD204" s="3">
        <v>0</v>
      </c>
    </row>
    <row r="205" spans="1:82" ht="15.05" x14ac:dyDescent="0.3">
      <c r="A205" s="25">
        <v>3106</v>
      </c>
      <c r="B205" s="42" t="str">
        <f>_xlfn.XLOOKUP(A205,'Schools lookup'!A:A,'Schools lookup'!B:B)</f>
        <v>CIP3106</v>
      </c>
      <c r="C205" s="42" t="str">
        <f>_xlfn.XLOOKUP(A205,'Schools lookup'!A:A,'Schools lookup'!C:C)</f>
        <v>Crich CofE Infant School</v>
      </c>
      <c r="D205" s="3">
        <v>-72336.189999999988</v>
      </c>
      <c r="E205" s="3">
        <v>91202.989999999991</v>
      </c>
      <c r="F205" s="3">
        <v>21520.69</v>
      </c>
      <c r="G205" s="3">
        <v>395984.03</v>
      </c>
      <c r="H205" s="3">
        <v>0</v>
      </c>
      <c r="I205" s="3">
        <v>4287.5</v>
      </c>
      <c r="J205" s="3">
        <v>0</v>
      </c>
      <c r="K205" s="3">
        <v>15150</v>
      </c>
      <c r="L205" s="3">
        <v>43430</v>
      </c>
      <c r="M205" s="3">
        <v>0</v>
      </c>
      <c r="N205" s="3">
        <v>0</v>
      </c>
      <c r="O205" s="3">
        <v>4049.21</v>
      </c>
      <c r="P205" s="3">
        <v>18.93</v>
      </c>
      <c r="Q205" s="3">
        <v>1561.54</v>
      </c>
      <c r="R205" s="3">
        <v>15.56</v>
      </c>
      <c r="S205" s="3">
        <v>1988</v>
      </c>
      <c r="T205" s="3">
        <v>0</v>
      </c>
      <c r="U205" s="3">
        <v>0</v>
      </c>
      <c r="V205" s="3">
        <v>0</v>
      </c>
      <c r="W205" s="3">
        <v>25058.1</v>
      </c>
      <c r="X205" s="3">
        <v>223334.84999999998</v>
      </c>
      <c r="Y205" s="3">
        <v>0</v>
      </c>
      <c r="Z205" s="3">
        <v>72142.069999999978</v>
      </c>
      <c r="AA205" s="3">
        <v>528.34999999999991</v>
      </c>
      <c r="AB205">
        <v>29978.830000000005</v>
      </c>
      <c r="AC205">
        <v>1270.01</v>
      </c>
      <c r="AD205">
        <v>3271.67</v>
      </c>
      <c r="AE205">
        <v>1631.8700000000001</v>
      </c>
      <c r="AF205">
        <v>2393.27</v>
      </c>
      <c r="AG205">
        <v>4905.43</v>
      </c>
      <c r="AH205">
        <v>1580.81</v>
      </c>
      <c r="AI205">
        <v>14093.480000000001</v>
      </c>
      <c r="AJ205">
        <v>0</v>
      </c>
      <c r="AK205">
        <v>10967.74</v>
      </c>
      <c r="AL205">
        <v>787.86</v>
      </c>
      <c r="AM205">
        <v>3083.3100000000004</v>
      </c>
      <c r="AN205">
        <v>4690.6000000000004</v>
      </c>
      <c r="AO205">
        <v>2184.3199999999993</v>
      </c>
      <c r="AP205">
        <v>5096.3</v>
      </c>
      <c r="AQ205">
        <v>2889.89</v>
      </c>
      <c r="AR205">
        <v>0</v>
      </c>
      <c r="AS205">
        <v>6070.44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763.50000000000011</v>
      </c>
      <c r="AZ205">
        <v>1749</v>
      </c>
      <c r="BA205">
        <v>-143.17000000000007</v>
      </c>
      <c r="BB205">
        <v>32087.649999999994</v>
      </c>
      <c r="BC205" s="3">
        <v>24855.440000000002</v>
      </c>
      <c r="BD205" s="3">
        <v>18314.75</v>
      </c>
      <c r="BE205" s="3">
        <v>15034.529999999997</v>
      </c>
      <c r="BF205" s="3">
        <v>0</v>
      </c>
      <c r="BG205" s="3">
        <v>0</v>
      </c>
      <c r="BH205" s="3">
        <v>0</v>
      </c>
      <c r="BI205" s="3">
        <v>0</v>
      </c>
      <c r="BJ205" s="3">
        <v>0</v>
      </c>
      <c r="BK205" s="3">
        <v>4675</v>
      </c>
      <c r="BL205" s="3">
        <v>0</v>
      </c>
      <c r="BM205" s="3">
        <v>0</v>
      </c>
      <c r="BN205" s="3">
        <v>1</v>
      </c>
      <c r="BO205" s="3">
        <v>0</v>
      </c>
      <c r="BP205" s="3">
        <v>16584</v>
      </c>
      <c r="BQ205" s="3">
        <v>0</v>
      </c>
      <c r="BR205" s="3">
        <v>0</v>
      </c>
      <c r="BS205" s="3">
        <v>0</v>
      </c>
      <c r="BT205" s="3">
        <v>0</v>
      </c>
      <c r="BU205" s="3">
        <v>4500</v>
      </c>
      <c r="BV205" s="3">
        <v>0</v>
      </c>
      <c r="BW205" s="3">
        <v>0</v>
      </c>
      <c r="BX205" s="3">
        <v>-89414.22</v>
      </c>
      <c r="BY205" s="3">
        <v>5111.6899999999996</v>
      </c>
      <c r="BZ205" s="3">
        <v>0</v>
      </c>
      <c r="CA205" s="3">
        <v>116261.09</v>
      </c>
      <c r="CB205" s="3">
        <v>0</v>
      </c>
      <c r="CC205" s="3">
        <v>-9163.99</v>
      </c>
      <c r="CD205" s="3">
        <v>0</v>
      </c>
    </row>
    <row r="206" spans="1:82" ht="15.05" x14ac:dyDescent="0.3">
      <c r="A206" s="25">
        <v>3107</v>
      </c>
      <c r="B206" s="42" t="str">
        <f>_xlfn.XLOOKUP(A206,'Schools lookup'!A:A,'Schools lookup'!B:B)</f>
        <v>CIP3107</v>
      </c>
      <c r="C206" s="42" t="str">
        <f>_xlfn.XLOOKUP(A206,'Schools lookup'!A:A,'Schools lookup'!C:C)</f>
        <v>Duke of Norfolk CofE Primary School</v>
      </c>
      <c r="D206" s="3">
        <v>164284.00999999998</v>
      </c>
      <c r="E206" s="3">
        <v>-82672.889999999985</v>
      </c>
      <c r="F206" s="3">
        <v>20317.95</v>
      </c>
      <c r="G206" s="3">
        <v>1590521.76</v>
      </c>
      <c r="H206" s="3">
        <v>0</v>
      </c>
      <c r="I206" s="3">
        <v>125411.88999999998</v>
      </c>
      <c r="J206" s="3">
        <v>0</v>
      </c>
      <c r="K206" s="3">
        <v>86417</v>
      </c>
      <c r="L206" s="3">
        <v>114697.60000000001</v>
      </c>
      <c r="M206" s="3">
        <v>0</v>
      </c>
      <c r="N206" s="3">
        <v>0</v>
      </c>
      <c r="O206" s="3">
        <v>8351.43</v>
      </c>
      <c r="P206" s="3">
        <v>44984.470000000008</v>
      </c>
      <c r="Q206" s="3">
        <v>4007.1099999999997</v>
      </c>
      <c r="R206" s="3">
        <v>300.11</v>
      </c>
      <c r="S206" s="3">
        <v>20684.16</v>
      </c>
      <c r="T206" s="3">
        <v>0</v>
      </c>
      <c r="U206" s="3">
        <v>0</v>
      </c>
      <c r="V206" s="3">
        <v>0</v>
      </c>
      <c r="W206" s="3">
        <v>80000</v>
      </c>
      <c r="X206" s="3">
        <v>945227.39999999979</v>
      </c>
      <c r="Y206" s="3">
        <v>6296.46</v>
      </c>
      <c r="Z206" s="3">
        <v>426938.54999999987</v>
      </c>
      <c r="AA206" s="3">
        <v>52220.089999999982</v>
      </c>
      <c r="AB206">
        <v>82932.45</v>
      </c>
      <c r="AC206">
        <v>930.9799999999999</v>
      </c>
      <c r="AD206">
        <v>63967.78</v>
      </c>
      <c r="AE206">
        <v>9285.1000000000022</v>
      </c>
      <c r="AF206">
        <v>2062.2399999999998</v>
      </c>
      <c r="AG206">
        <v>17128.34</v>
      </c>
      <c r="AH206">
        <v>4436.1900000000005</v>
      </c>
      <c r="AI206">
        <v>45998.680000000008</v>
      </c>
      <c r="AJ206">
        <v>8128.74</v>
      </c>
      <c r="AK206">
        <v>13229.789999999995</v>
      </c>
      <c r="AL206">
        <v>11760.57</v>
      </c>
      <c r="AM206">
        <v>13914.07</v>
      </c>
      <c r="AN206">
        <v>16591.75</v>
      </c>
      <c r="AO206">
        <v>3346.9900000000002</v>
      </c>
      <c r="AP206">
        <v>57957.199999999961</v>
      </c>
      <c r="AQ206">
        <v>3549.75</v>
      </c>
      <c r="AR206">
        <v>0</v>
      </c>
      <c r="AS206">
        <v>35480.350000000006</v>
      </c>
      <c r="AT206">
        <v>0</v>
      </c>
      <c r="AU206">
        <v>506</v>
      </c>
      <c r="AV206">
        <v>0</v>
      </c>
      <c r="AW206">
        <v>3489</v>
      </c>
      <c r="AX206">
        <v>0</v>
      </c>
      <c r="AY206">
        <v>1443.8500000000004</v>
      </c>
      <c r="AZ206">
        <v>9699</v>
      </c>
      <c r="BA206">
        <v>7659.9500000000007</v>
      </c>
      <c r="BB206">
        <v>116113.7</v>
      </c>
      <c r="BC206" s="3">
        <v>14070.69</v>
      </c>
      <c r="BD206" s="3">
        <v>12639.75</v>
      </c>
      <c r="BE206" s="3">
        <v>30008.549999999988</v>
      </c>
      <c r="BF206" s="3">
        <v>0</v>
      </c>
      <c r="BG206" s="3">
        <v>0</v>
      </c>
      <c r="BH206" s="3">
        <v>0</v>
      </c>
      <c r="BI206" s="3">
        <v>47990.81</v>
      </c>
      <c r="BJ206" s="3">
        <v>0</v>
      </c>
      <c r="BK206" s="3">
        <v>7541.5</v>
      </c>
      <c r="BL206" s="3">
        <v>0</v>
      </c>
      <c r="BM206" s="3">
        <v>0</v>
      </c>
      <c r="BN206" s="3">
        <v>1</v>
      </c>
      <c r="BO206" s="3">
        <v>0</v>
      </c>
      <c r="BP206" s="3">
        <v>0</v>
      </c>
      <c r="BQ206" s="3">
        <v>0</v>
      </c>
      <c r="BR206" s="3">
        <v>0</v>
      </c>
      <c r="BS206" s="3">
        <v>0</v>
      </c>
      <c r="BT206" s="3">
        <v>0</v>
      </c>
      <c r="BU206" s="3">
        <v>0</v>
      </c>
      <c r="BV206" s="3">
        <v>0</v>
      </c>
      <c r="BW206" s="3">
        <v>0</v>
      </c>
      <c r="BX206" s="3">
        <v>142645.57999999999</v>
      </c>
      <c r="BY206" s="3">
        <v>27859.45</v>
      </c>
      <c r="BZ206" s="3">
        <v>0</v>
      </c>
      <c r="CA206" s="3">
        <v>-50663.699999999983</v>
      </c>
      <c r="CB206" s="3">
        <v>0</v>
      </c>
      <c r="CC206" s="3">
        <v>5.169999999999618</v>
      </c>
      <c r="CD206" s="3">
        <v>0</v>
      </c>
    </row>
    <row r="207" spans="1:82" ht="15.05" x14ac:dyDescent="0.3">
      <c r="A207" s="25">
        <v>3110</v>
      </c>
      <c r="B207" s="42" t="str">
        <f>_xlfn.XLOOKUP(A207,'Schools lookup'!A:A,'Schools lookup'!B:B)</f>
        <v>CIP3110</v>
      </c>
      <c r="C207" s="42" t="str">
        <f>_xlfn.XLOOKUP(A207,'Schools lookup'!A:A,'Schools lookup'!C:C)</f>
        <v>St Andrew's CofE Junior School</v>
      </c>
      <c r="D207" s="3">
        <v>250265.76</v>
      </c>
      <c r="E207" s="3">
        <v>64603.549999999996</v>
      </c>
      <c r="F207" s="3">
        <v>27150.639999999999</v>
      </c>
      <c r="G207" s="3">
        <v>1189932.1299999999</v>
      </c>
      <c r="H207" s="3">
        <v>0</v>
      </c>
      <c r="I207" s="3">
        <v>109200.99</v>
      </c>
      <c r="J207" s="3">
        <v>0</v>
      </c>
      <c r="K207" s="3">
        <v>124592.12</v>
      </c>
      <c r="L207" s="3">
        <v>59321.55</v>
      </c>
      <c r="M207" s="3">
        <v>0</v>
      </c>
      <c r="N207" s="3">
        <v>1375</v>
      </c>
      <c r="O207" s="3">
        <v>37030.22</v>
      </c>
      <c r="P207" s="3">
        <v>32380.16</v>
      </c>
      <c r="Q207" s="3">
        <v>24674.39</v>
      </c>
      <c r="R207" s="3">
        <v>4433.1099999999997</v>
      </c>
      <c r="S207" s="3">
        <v>2040</v>
      </c>
      <c r="T207" s="3">
        <v>0</v>
      </c>
      <c r="U207" s="3">
        <v>0</v>
      </c>
      <c r="V207" s="3">
        <v>0</v>
      </c>
      <c r="W207" s="3">
        <v>30027.080000000005</v>
      </c>
      <c r="X207" s="3">
        <v>764863.12</v>
      </c>
      <c r="Y207" s="3">
        <v>4653.59</v>
      </c>
      <c r="Z207" s="3">
        <v>328870.07000000007</v>
      </c>
      <c r="AA207" s="3">
        <v>51528.499999999985</v>
      </c>
      <c r="AB207">
        <v>85446.299999999988</v>
      </c>
      <c r="AC207">
        <v>0</v>
      </c>
      <c r="AD207">
        <v>37071.93</v>
      </c>
      <c r="AE207">
        <v>7209.1600000000044</v>
      </c>
      <c r="AF207">
        <v>7703.5099999999993</v>
      </c>
      <c r="AG207">
        <v>15354.9</v>
      </c>
      <c r="AH207">
        <v>5350.74</v>
      </c>
      <c r="AI207">
        <v>25506.560000000005</v>
      </c>
      <c r="AJ207">
        <v>1955.38</v>
      </c>
      <c r="AK207">
        <v>4120.0800000000008</v>
      </c>
      <c r="AL207">
        <v>5463.1</v>
      </c>
      <c r="AM207">
        <v>18090.929999999997</v>
      </c>
      <c r="AN207">
        <v>21457</v>
      </c>
      <c r="AO207">
        <v>4173.4399999999996</v>
      </c>
      <c r="AP207">
        <v>72685.570000000022</v>
      </c>
      <c r="AQ207">
        <v>2200</v>
      </c>
      <c r="AR207">
        <v>0</v>
      </c>
      <c r="AS207">
        <v>5987.65</v>
      </c>
      <c r="AT207">
        <v>0</v>
      </c>
      <c r="AU207">
        <v>-1547.9999999999995</v>
      </c>
      <c r="AV207">
        <v>0</v>
      </c>
      <c r="AW207">
        <v>3828.25</v>
      </c>
      <c r="AX207">
        <v>0</v>
      </c>
      <c r="AY207">
        <v>3277.4100000000003</v>
      </c>
      <c r="AZ207">
        <v>6798</v>
      </c>
      <c r="BA207">
        <v>14059.97</v>
      </c>
      <c r="BB207">
        <v>67193.490000000005</v>
      </c>
      <c r="BC207" s="3">
        <v>39790.309999999969</v>
      </c>
      <c r="BD207" s="3">
        <v>26034.089999999993</v>
      </c>
      <c r="BE207" s="3">
        <v>26200.9</v>
      </c>
      <c r="BF207" s="3">
        <v>0</v>
      </c>
      <c r="BG207" s="3">
        <v>0</v>
      </c>
      <c r="BH207" s="3">
        <v>0</v>
      </c>
      <c r="BI207" s="3">
        <v>20861.25</v>
      </c>
      <c r="BJ207" s="3">
        <v>1946.1500000000003</v>
      </c>
      <c r="BK207" s="3">
        <v>6295</v>
      </c>
      <c r="BL207" s="3">
        <v>0</v>
      </c>
      <c r="BM207" s="3">
        <v>0</v>
      </c>
      <c r="BN207" s="3">
        <v>1</v>
      </c>
      <c r="BO207" s="3">
        <v>0</v>
      </c>
      <c r="BP207" s="3">
        <v>4249.42</v>
      </c>
      <c r="BQ207" s="3">
        <v>0</v>
      </c>
      <c r="BR207" s="3">
        <v>0</v>
      </c>
      <c r="BS207" s="3">
        <v>0</v>
      </c>
      <c r="BT207" s="3">
        <v>0</v>
      </c>
      <c r="BU207" s="3">
        <v>5576</v>
      </c>
      <c r="BV207" s="3">
        <v>0</v>
      </c>
      <c r="BW207" s="3">
        <v>0</v>
      </c>
      <c r="BX207" s="3">
        <v>179919.47999999998</v>
      </c>
      <c r="BY207" s="3">
        <v>23620.22</v>
      </c>
      <c r="BZ207" s="3">
        <v>0</v>
      </c>
      <c r="CA207" s="3">
        <v>71823.23000000001</v>
      </c>
      <c r="CB207" s="3">
        <v>0</v>
      </c>
      <c r="CC207" s="3">
        <v>1234</v>
      </c>
      <c r="CD207" s="3">
        <v>0</v>
      </c>
    </row>
    <row r="208" spans="1:82" ht="15.05" x14ac:dyDescent="0.3">
      <c r="A208" s="25">
        <v>3156</v>
      </c>
      <c r="B208" s="42" t="str">
        <f>_xlfn.XLOOKUP(A208,'Schools lookup'!A:A,'Schools lookup'!B:B)</f>
        <v>CIP3156</v>
      </c>
      <c r="C208" s="42" t="str">
        <f>_xlfn.XLOOKUP(A208,'Schools lookup'!A:A,'Schools lookup'!C:C)</f>
        <v>Church Broughton CofE Primary School</v>
      </c>
      <c r="D208" s="3">
        <v>96416.89</v>
      </c>
      <c r="E208" s="3">
        <v>0</v>
      </c>
      <c r="F208" s="3">
        <v>-378.13</v>
      </c>
      <c r="G208" s="3">
        <v>517666.17</v>
      </c>
      <c r="H208" s="3">
        <v>0</v>
      </c>
      <c r="I208" s="3">
        <v>33370.619999999995</v>
      </c>
      <c r="J208" s="3">
        <v>0</v>
      </c>
      <c r="K208" s="3">
        <v>17715</v>
      </c>
      <c r="L208" s="3">
        <v>39139.64</v>
      </c>
      <c r="M208" s="3">
        <v>0</v>
      </c>
      <c r="N208" s="3">
        <v>1931.8400000000001</v>
      </c>
      <c r="O208" s="3">
        <v>12172.859999999999</v>
      </c>
      <c r="P208" s="3">
        <v>11193.92</v>
      </c>
      <c r="Q208" s="3">
        <v>8091.23</v>
      </c>
      <c r="R208" s="3">
        <v>0</v>
      </c>
      <c r="S208" s="3">
        <v>6566.3899999999994</v>
      </c>
      <c r="T208" s="3">
        <v>0</v>
      </c>
      <c r="U208" s="3">
        <v>0</v>
      </c>
      <c r="V208" s="3">
        <v>0</v>
      </c>
      <c r="W208" s="3">
        <v>0</v>
      </c>
      <c r="X208" s="3">
        <v>301879.79000000004</v>
      </c>
      <c r="Y208" s="3">
        <v>19745.780000000002</v>
      </c>
      <c r="Z208" s="3">
        <v>108940.61000000002</v>
      </c>
      <c r="AA208" s="3">
        <v>23860.259999999995</v>
      </c>
      <c r="AB208">
        <v>44040.74</v>
      </c>
      <c r="AC208">
        <v>0</v>
      </c>
      <c r="AD208">
        <v>14751.730000000001</v>
      </c>
      <c r="AE208">
        <v>3380.37</v>
      </c>
      <c r="AF208">
        <v>2714.83</v>
      </c>
      <c r="AG208">
        <v>5270.83</v>
      </c>
      <c r="AH208">
        <v>525.99</v>
      </c>
      <c r="AI208">
        <v>5539.73</v>
      </c>
      <c r="AJ208">
        <v>6346.1600000000008</v>
      </c>
      <c r="AK208">
        <v>1550.2900000000002</v>
      </c>
      <c r="AL208">
        <v>2021.1399999999999</v>
      </c>
      <c r="AM208">
        <v>9452.32</v>
      </c>
      <c r="AN208">
        <v>8108.75</v>
      </c>
      <c r="AO208">
        <v>1578.8</v>
      </c>
      <c r="AP208">
        <v>13215.459999999992</v>
      </c>
      <c r="AQ208">
        <v>188.8</v>
      </c>
      <c r="AR208">
        <v>0</v>
      </c>
      <c r="AS208">
        <v>2800.5</v>
      </c>
      <c r="AT208">
        <v>0</v>
      </c>
      <c r="AU208">
        <v>696</v>
      </c>
      <c r="AV208">
        <v>0</v>
      </c>
      <c r="AW208">
        <v>217.96</v>
      </c>
      <c r="AX208">
        <v>0</v>
      </c>
      <c r="AY208">
        <v>12499.449999999988</v>
      </c>
      <c r="AZ208">
        <v>2178</v>
      </c>
      <c r="BA208">
        <v>48635.209999999992</v>
      </c>
      <c r="BB208">
        <v>38295.21</v>
      </c>
      <c r="BC208" s="3">
        <v>5753.3599999999988</v>
      </c>
      <c r="BD208" s="3">
        <v>18781.18</v>
      </c>
      <c r="BE208" s="3">
        <v>16301.210000000001</v>
      </c>
      <c r="BF208" s="3">
        <v>0</v>
      </c>
      <c r="BG208" s="3">
        <v>0</v>
      </c>
      <c r="BH208" s="3">
        <v>0</v>
      </c>
      <c r="BI208" s="3">
        <v>0</v>
      </c>
      <c r="BJ208" s="3">
        <v>0</v>
      </c>
      <c r="BK208" s="3">
        <v>4855</v>
      </c>
      <c r="BL208" s="3">
        <v>0</v>
      </c>
      <c r="BM208" s="3">
        <v>0</v>
      </c>
      <c r="BN208" s="3">
        <v>1</v>
      </c>
      <c r="BO208" s="3">
        <v>0</v>
      </c>
      <c r="BP208" s="3">
        <v>0</v>
      </c>
      <c r="BQ208" s="3">
        <v>360.84000000000003</v>
      </c>
      <c r="BR208" s="3">
        <v>0</v>
      </c>
      <c r="BS208" s="3">
        <v>0</v>
      </c>
      <c r="BT208" s="3">
        <v>0</v>
      </c>
      <c r="BU208" s="3">
        <v>2770.1</v>
      </c>
      <c r="BV208" s="3">
        <v>0</v>
      </c>
      <c r="BW208" s="3">
        <v>0</v>
      </c>
      <c r="BX208" s="3">
        <v>24994.1</v>
      </c>
      <c r="BY208" s="3">
        <v>1345.93</v>
      </c>
      <c r="BZ208" s="3">
        <v>0</v>
      </c>
      <c r="CA208" s="3">
        <v>0</v>
      </c>
      <c r="CB208" s="3">
        <v>0</v>
      </c>
      <c r="CC208" s="3">
        <v>20469.920000000006</v>
      </c>
      <c r="CD208" s="3">
        <v>0</v>
      </c>
    </row>
    <row r="209" spans="1:82" ht="15.05" x14ac:dyDescent="0.3">
      <c r="A209" s="25">
        <v>3157</v>
      </c>
      <c r="B209" s="42" t="str">
        <f>_xlfn.XLOOKUP(A209,'Schools lookup'!A:A,'Schools lookup'!B:B)</f>
        <v>CIP3157</v>
      </c>
      <c r="C209" s="42" t="str">
        <f>_xlfn.XLOOKUP(A209,'Schools lookup'!A:A,'Schools lookup'!C:C)</f>
        <v>Taxal and Fernilee CofE Primary School</v>
      </c>
      <c r="D209" s="3">
        <v>43543.49</v>
      </c>
      <c r="E209" s="3">
        <v>0</v>
      </c>
      <c r="F209" s="3">
        <v>17280.849999999999</v>
      </c>
      <c r="G209" s="3">
        <v>1015292.63</v>
      </c>
      <c r="H209" s="3">
        <v>0</v>
      </c>
      <c r="I209" s="3">
        <v>58249.37</v>
      </c>
      <c r="J209" s="3">
        <v>0</v>
      </c>
      <c r="K209" s="3">
        <v>54673.88</v>
      </c>
      <c r="L209" s="3">
        <v>75093.64</v>
      </c>
      <c r="M209" s="3">
        <v>0</v>
      </c>
      <c r="N209" s="3">
        <v>5052.3999999999996</v>
      </c>
      <c r="O209" s="3">
        <v>10406.579999999996</v>
      </c>
      <c r="P209" s="3">
        <v>13421.95</v>
      </c>
      <c r="Q209" s="3">
        <v>9369.880000000001</v>
      </c>
      <c r="R209" s="3">
        <v>1858.46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633894.14999999967</v>
      </c>
      <c r="Y209" s="3">
        <v>3725.9600000000009</v>
      </c>
      <c r="Z209" s="3">
        <v>259916.77000000008</v>
      </c>
      <c r="AA209" s="3">
        <v>38940.090000000004</v>
      </c>
      <c r="AB209">
        <v>62325.530000000013</v>
      </c>
      <c r="AC209">
        <v>0</v>
      </c>
      <c r="AD209">
        <v>0</v>
      </c>
      <c r="AE209">
        <v>4578.79</v>
      </c>
      <c r="AF209">
        <v>5009.5</v>
      </c>
      <c r="AG209">
        <v>11217.1</v>
      </c>
      <c r="AH209">
        <v>3544.16</v>
      </c>
      <c r="AI209">
        <v>10583.12</v>
      </c>
      <c r="AJ209">
        <v>2180.4300000000003</v>
      </c>
      <c r="AK209">
        <v>2233.9500000000003</v>
      </c>
      <c r="AL209">
        <v>6887.2199999999975</v>
      </c>
      <c r="AM209">
        <v>15028.04</v>
      </c>
      <c r="AN209">
        <v>18088.75</v>
      </c>
      <c r="AO209">
        <v>3085.6699999999996</v>
      </c>
      <c r="AP209">
        <v>34674.81</v>
      </c>
      <c r="AQ209">
        <v>2713</v>
      </c>
      <c r="AR209">
        <v>0</v>
      </c>
      <c r="AS209">
        <v>17915.86</v>
      </c>
      <c r="AT209">
        <v>0</v>
      </c>
      <c r="AU209">
        <v>0</v>
      </c>
      <c r="AV209">
        <v>5310.83</v>
      </c>
      <c r="AW209">
        <v>0</v>
      </c>
      <c r="AX209">
        <v>0</v>
      </c>
      <c r="AY209">
        <v>1253.5</v>
      </c>
      <c r="AZ209">
        <v>6435</v>
      </c>
      <c r="BA209">
        <v>8620.0800000000017</v>
      </c>
      <c r="BB209">
        <v>62029.350000000013</v>
      </c>
      <c r="BC209" s="3">
        <v>24899.410000000007</v>
      </c>
      <c r="BD209" s="3">
        <v>28335.630000000005</v>
      </c>
      <c r="BE209" s="3">
        <v>22168.7</v>
      </c>
      <c r="BF209" s="3">
        <v>0</v>
      </c>
      <c r="BG209" s="3">
        <v>0</v>
      </c>
      <c r="BH209" s="3">
        <v>0</v>
      </c>
      <c r="BI209" s="3">
        <v>0</v>
      </c>
      <c r="BJ209" s="3">
        <v>0</v>
      </c>
      <c r="BK209" s="3">
        <v>6295</v>
      </c>
      <c r="BL209" s="3">
        <v>0</v>
      </c>
      <c r="BM209" s="3">
        <v>0</v>
      </c>
      <c r="BN209" s="3">
        <v>1</v>
      </c>
      <c r="BO209" s="3">
        <v>0</v>
      </c>
      <c r="BP209" s="3">
        <v>0</v>
      </c>
      <c r="BQ209" s="3">
        <v>1980</v>
      </c>
      <c r="BR209" s="3">
        <v>0</v>
      </c>
      <c r="BS209" s="3">
        <v>0</v>
      </c>
      <c r="BT209" s="3">
        <v>0</v>
      </c>
      <c r="BU209" s="3">
        <v>1860</v>
      </c>
      <c r="BV209" s="3">
        <v>0</v>
      </c>
      <c r="BW209" s="3">
        <v>0</v>
      </c>
      <c r="BX209" s="3">
        <v>-8633.1200000000008</v>
      </c>
      <c r="BY209" s="3">
        <v>19735.849999999999</v>
      </c>
      <c r="BZ209" s="3">
        <v>0</v>
      </c>
      <c r="CA209" s="3">
        <v>0</v>
      </c>
      <c r="CB209" s="3">
        <v>0</v>
      </c>
      <c r="CC209" s="3">
        <v>-391.91</v>
      </c>
      <c r="CD209" s="3">
        <v>0</v>
      </c>
    </row>
    <row r="210" spans="1:82" ht="15.05" x14ac:dyDescent="0.3">
      <c r="A210" s="25">
        <v>3161</v>
      </c>
      <c r="B210" s="42" t="str">
        <f>_xlfn.XLOOKUP(A210,'Schools lookup'!A:A,'Schools lookup'!B:B)</f>
        <v>CIP3161</v>
      </c>
      <c r="C210" s="42" t="str">
        <f>_xlfn.XLOOKUP(A210,'Schools lookup'!A:A,'Schools lookup'!C:C)</f>
        <v>St John's CofE Primary School</v>
      </c>
      <c r="D210" s="3">
        <v>415771.43999999994</v>
      </c>
      <c r="E210" s="3">
        <v>-3062.22</v>
      </c>
      <c r="F210" s="3">
        <v>39014.42</v>
      </c>
      <c r="G210" s="3">
        <v>1934312.61</v>
      </c>
      <c r="H210" s="3">
        <v>0</v>
      </c>
      <c r="I210" s="3">
        <v>125036.49</v>
      </c>
      <c r="J210" s="3">
        <v>0</v>
      </c>
      <c r="K210" s="3">
        <v>104210</v>
      </c>
      <c r="L210" s="3">
        <v>118954.41</v>
      </c>
      <c r="M210" s="3">
        <v>0</v>
      </c>
      <c r="N210" s="3">
        <v>0</v>
      </c>
      <c r="O210" s="3">
        <v>26549.450000000004</v>
      </c>
      <c r="P210" s="3">
        <v>38167.32</v>
      </c>
      <c r="Q210" s="3">
        <v>15035.33</v>
      </c>
      <c r="R210" s="3">
        <v>10034.58</v>
      </c>
      <c r="S210" s="3">
        <v>10737.73</v>
      </c>
      <c r="T210" s="3">
        <v>0</v>
      </c>
      <c r="U210" s="3">
        <v>0</v>
      </c>
      <c r="V210" s="3">
        <v>0</v>
      </c>
      <c r="W210" s="3">
        <v>0</v>
      </c>
      <c r="X210" s="3">
        <v>1304054.1300000006</v>
      </c>
      <c r="Y210" s="3">
        <v>13696.930000000006</v>
      </c>
      <c r="Z210" s="3">
        <v>447184.65</v>
      </c>
      <c r="AA210" s="3">
        <v>0</v>
      </c>
      <c r="AB210">
        <v>113691.98</v>
      </c>
      <c r="AC210">
        <v>12.83</v>
      </c>
      <c r="AD210">
        <v>57263.689999999988</v>
      </c>
      <c r="AE210">
        <v>9112.6999999999989</v>
      </c>
      <c r="AF210">
        <v>7571.4</v>
      </c>
      <c r="AG210">
        <v>21112.78</v>
      </c>
      <c r="AH210">
        <v>10327.52</v>
      </c>
      <c r="AI210">
        <v>29437.510000000006</v>
      </c>
      <c r="AJ210">
        <v>4914.04</v>
      </c>
      <c r="AK210">
        <v>99906.03</v>
      </c>
      <c r="AL210">
        <v>6952.95</v>
      </c>
      <c r="AM210">
        <v>25697.879999999997</v>
      </c>
      <c r="AN210">
        <v>41070</v>
      </c>
      <c r="AO210">
        <v>5183.25</v>
      </c>
      <c r="AP210">
        <v>60701.56</v>
      </c>
      <c r="AQ210">
        <v>5421.37</v>
      </c>
      <c r="AR210">
        <v>0</v>
      </c>
      <c r="AS210">
        <v>4311.46</v>
      </c>
      <c r="AT210">
        <v>0</v>
      </c>
      <c r="AU210">
        <v>2155.9</v>
      </c>
      <c r="AV210">
        <v>2101.5200000000004</v>
      </c>
      <c r="AW210">
        <v>16771</v>
      </c>
      <c r="AX210">
        <v>0</v>
      </c>
      <c r="AY210">
        <v>10864.940000000002</v>
      </c>
      <c r="AZ210">
        <v>12142.5</v>
      </c>
      <c r="BA210">
        <v>7488.98</v>
      </c>
      <c r="BB210">
        <v>127097.52000000003</v>
      </c>
      <c r="BC210" s="3">
        <v>11391.589999999998</v>
      </c>
      <c r="BD210" s="3">
        <v>52059.710000000014</v>
      </c>
      <c r="BE210" s="3">
        <v>33741.800000000003</v>
      </c>
      <c r="BF210" s="3">
        <v>0</v>
      </c>
      <c r="BG210" s="3">
        <v>0</v>
      </c>
      <c r="BH210" s="3">
        <v>0</v>
      </c>
      <c r="BI210" s="3">
        <v>0</v>
      </c>
      <c r="BJ210" s="3">
        <v>0</v>
      </c>
      <c r="BK210" s="3">
        <v>8452.75</v>
      </c>
      <c r="BL210" s="3">
        <v>0</v>
      </c>
      <c r="BM210" s="3">
        <v>0</v>
      </c>
      <c r="BN210" s="3">
        <v>1</v>
      </c>
      <c r="BO210" s="3">
        <v>0</v>
      </c>
      <c r="BP210" s="3">
        <v>4426.8</v>
      </c>
      <c r="BQ210" s="3">
        <v>0</v>
      </c>
      <c r="BR210" s="3">
        <v>0</v>
      </c>
      <c r="BS210" s="3">
        <v>0</v>
      </c>
      <c r="BT210" s="3">
        <v>0</v>
      </c>
      <c r="BU210" s="3">
        <v>0</v>
      </c>
      <c r="BV210" s="3">
        <v>0</v>
      </c>
      <c r="BW210" s="3">
        <v>0</v>
      </c>
      <c r="BX210" s="3">
        <v>255369.24</v>
      </c>
      <c r="BY210" s="3">
        <v>43040.37</v>
      </c>
      <c r="BZ210" s="3">
        <v>0</v>
      </c>
      <c r="CA210" s="3">
        <v>-3062.22</v>
      </c>
      <c r="CB210" s="3">
        <v>0</v>
      </c>
      <c r="CC210" s="3">
        <v>1537.35</v>
      </c>
      <c r="CD210" s="3">
        <v>0</v>
      </c>
    </row>
    <row r="211" spans="1:82" ht="15.05" x14ac:dyDescent="0.3">
      <c r="A211" s="25">
        <v>3162</v>
      </c>
      <c r="B211" s="42" t="str">
        <f>_xlfn.XLOOKUP(A211,'Schools lookup'!A:A,'Schools lookup'!B:B)</f>
        <v>CIP3162</v>
      </c>
      <c r="C211" s="42" t="str">
        <f>_xlfn.XLOOKUP(A211,'Schools lookup'!A:A,'Schools lookup'!C:C)</f>
        <v>Calow CofE VC Primary School</v>
      </c>
      <c r="D211" s="3">
        <v>-41374.039999999994</v>
      </c>
      <c r="E211" s="3">
        <v>60174.879999999997</v>
      </c>
      <c r="F211" s="3">
        <v>1746.46</v>
      </c>
      <c r="G211" s="3">
        <v>1048461.02</v>
      </c>
      <c r="H211" s="3">
        <v>0</v>
      </c>
      <c r="I211" s="3">
        <v>71295.38</v>
      </c>
      <c r="J211" s="3">
        <v>0</v>
      </c>
      <c r="K211" s="3">
        <v>100729.8</v>
      </c>
      <c r="L211" s="3">
        <v>75838.650000000009</v>
      </c>
      <c r="M211" s="3">
        <v>0</v>
      </c>
      <c r="N211" s="3">
        <v>0</v>
      </c>
      <c r="O211" s="3">
        <v>18108.599999999995</v>
      </c>
      <c r="P211" s="3">
        <v>20942.949999999997</v>
      </c>
      <c r="Q211" s="3">
        <v>18631.87</v>
      </c>
      <c r="R211" s="3">
        <v>0</v>
      </c>
      <c r="S211" s="3">
        <v>10344.799999999999</v>
      </c>
      <c r="T211" s="3">
        <v>0</v>
      </c>
      <c r="U211" s="3">
        <v>0</v>
      </c>
      <c r="V211" s="3">
        <v>0</v>
      </c>
      <c r="W211" s="3">
        <v>16394.5</v>
      </c>
      <c r="X211" s="3">
        <v>667017.83000000007</v>
      </c>
      <c r="Y211" s="3">
        <v>2582.9299999999998</v>
      </c>
      <c r="Z211" s="3">
        <v>246428.24000000008</v>
      </c>
      <c r="AA211" s="3">
        <v>51640.009999999966</v>
      </c>
      <c r="AB211">
        <v>67300.719999999987</v>
      </c>
      <c r="AC211">
        <v>785.87999999999988</v>
      </c>
      <c r="AD211">
        <v>33912.42</v>
      </c>
      <c r="AE211">
        <v>4884.7299999999996</v>
      </c>
      <c r="AF211">
        <v>2329.17</v>
      </c>
      <c r="AG211">
        <v>13117.08</v>
      </c>
      <c r="AH211">
        <v>1275.1199999999999</v>
      </c>
      <c r="AI211">
        <v>18030.54</v>
      </c>
      <c r="AJ211">
        <v>5874.96</v>
      </c>
      <c r="AK211">
        <v>2641.4199999999996</v>
      </c>
      <c r="AL211">
        <v>5999.6699999999992</v>
      </c>
      <c r="AM211">
        <v>16933.359999999997</v>
      </c>
      <c r="AN211">
        <v>16716.5</v>
      </c>
      <c r="AO211">
        <v>3319.83</v>
      </c>
      <c r="AP211">
        <v>61873.040000000008</v>
      </c>
      <c r="AQ211">
        <v>2579.11</v>
      </c>
      <c r="AR211">
        <v>0</v>
      </c>
      <c r="AS211">
        <v>8482.39</v>
      </c>
      <c r="AT211">
        <v>0</v>
      </c>
      <c r="AU211">
        <v>2901.0499999999993</v>
      </c>
      <c r="AV211">
        <v>0</v>
      </c>
      <c r="AW211">
        <v>0</v>
      </c>
      <c r="AX211">
        <v>0</v>
      </c>
      <c r="AY211">
        <v>1877.9299999999996</v>
      </c>
      <c r="AZ211">
        <v>5631</v>
      </c>
      <c r="BA211">
        <v>9293.25</v>
      </c>
      <c r="BB211">
        <v>72996.299999999988</v>
      </c>
      <c r="BC211" s="3">
        <v>17709.580000000002</v>
      </c>
      <c r="BD211" s="3">
        <v>6809.92</v>
      </c>
      <c r="BE211" s="3">
        <v>31754.49</v>
      </c>
      <c r="BF211" s="3">
        <v>0</v>
      </c>
      <c r="BG211" s="3">
        <v>0</v>
      </c>
      <c r="BH211" s="3">
        <v>0</v>
      </c>
      <c r="BI211" s="3">
        <v>0</v>
      </c>
      <c r="BJ211" s="3">
        <v>0</v>
      </c>
      <c r="BK211" s="3">
        <v>5930.5</v>
      </c>
      <c r="BL211" s="3">
        <v>0</v>
      </c>
      <c r="BM211" s="3">
        <v>0</v>
      </c>
      <c r="BN211" s="3">
        <v>1</v>
      </c>
      <c r="BO211" s="3">
        <v>0</v>
      </c>
      <c r="BP211" s="3">
        <v>0</v>
      </c>
      <c r="BQ211" s="3">
        <v>0</v>
      </c>
      <c r="BR211" s="3">
        <v>0</v>
      </c>
      <c r="BS211" s="3">
        <v>0</v>
      </c>
      <c r="BT211" s="3">
        <v>0</v>
      </c>
      <c r="BU211" s="3">
        <v>0</v>
      </c>
      <c r="BV211" s="3">
        <v>0</v>
      </c>
      <c r="BW211" s="3">
        <v>0</v>
      </c>
      <c r="BX211" s="3">
        <v>-59719.44</v>
      </c>
      <c r="BY211" s="3">
        <v>7676.96</v>
      </c>
      <c r="BZ211" s="3">
        <v>0</v>
      </c>
      <c r="CA211" s="3">
        <v>76569.38</v>
      </c>
      <c r="CB211" s="3">
        <v>0</v>
      </c>
      <c r="CC211" s="3">
        <v>6115.06</v>
      </c>
      <c r="CD211" s="3">
        <v>0</v>
      </c>
    </row>
    <row r="212" spans="1:82" ht="15.05" x14ac:dyDescent="0.3">
      <c r="A212" s="25">
        <v>3163</v>
      </c>
      <c r="B212" s="42" t="str">
        <f>_xlfn.XLOOKUP(A212,'Schools lookup'!A:A,'Schools lookup'!B:B)</f>
        <v>CIP3163</v>
      </c>
      <c r="C212" s="42" t="str">
        <f>_xlfn.XLOOKUP(A212,'Schools lookup'!A:A,'Schools lookup'!C:C)</f>
        <v>Charlesworth Voluntary Controlled Primary School</v>
      </c>
      <c r="D212" s="3">
        <v>18696.800000000003</v>
      </c>
      <c r="E212" s="3">
        <v>48980.2</v>
      </c>
      <c r="F212" s="3">
        <v>21007.97</v>
      </c>
      <c r="G212" s="3">
        <v>689025.13</v>
      </c>
      <c r="H212" s="3">
        <v>0</v>
      </c>
      <c r="I212" s="3">
        <v>13621.25</v>
      </c>
      <c r="J212" s="3">
        <v>0</v>
      </c>
      <c r="K212" s="3">
        <v>24140</v>
      </c>
      <c r="L212" s="3">
        <v>48142</v>
      </c>
      <c r="M212" s="3">
        <v>0</v>
      </c>
      <c r="N212" s="3">
        <v>0</v>
      </c>
      <c r="O212" s="3">
        <v>5577.1500000000005</v>
      </c>
      <c r="P212" s="3">
        <v>631.75</v>
      </c>
      <c r="Q212" s="3">
        <v>243.13</v>
      </c>
      <c r="R212" s="3">
        <v>26.39</v>
      </c>
      <c r="S212" s="3">
        <v>3143.5</v>
      </c>
      <c r="T212" s="3">
        <v>0</v>
      </c>
      <c r="U212" s="3">
        <v>0</v>
      </c>
      <c r="V212" s="3">
        <v>0</v>
      </c>
      <c r="W212" s="3">
        <v>23658.7</v>
      </c>
      <c r="X212" s="3">
        <v>311395.51</v>
      </c>
      <c r="Y212" s="3">
        <v>2117.6999999999998</v>
      </c>
      <c r="Z212" s="3">
        <v>216413.8000000001</v>
      </c>
      <c r="AA212" s="3">
        <v>0</v>
      </c>
      <c r="AB212">
        <v>18151.669999999998</v>
      </c>
      <c r="AC212">
        <v>0</v>
      </c>
      <c r="AD212">
        <v>0</v>
      </c>
      <c r="AE212">
        <v>2692.4500000000007</v>
      </c>
      <c r="AF212">
        <v>1147.0999999999999</v>
      </c>
      <c r="AG212">
        <v>8689.0499999999993</v>
      </c>
      <c r="AH212">
        <v>1756.8</v>
      </c>
      <c r="AI212">
        <v>9499.1400000000012</v>
      </c>
      <c r="AJ212">
        <v>3888.42</v>
      </c>
      <c r="AK212">
        <v>27469.589999999997</v>
      </c>
      <c r="AL212">
        <v>5632.9600000000019</v>
      </c>
      <c r="AM212">
        <v>14255.800000000001</v>
      </c>
      <c r="AN212">
        <v>11188.68</v>
      </c>
      <c r="AO212">
        <v>15121.98</v>
      </c>
      <c r="AP212">
        <v>29062.840000000004</v>
      </c>
      <c r="AQ212">
        <v>0</v>
      </c>
      <c r="AR212">
        <v>0</v>
      </c>
      <c r="AS212">
        <v>6355.74</v>
      </c>
      <c r="AT212">
        <v>0</v>
      </c>
      <c r="AU212">
        <v>1209.3699999999999</v>
      </c>
      <c r="AV212">
        <v>0</v>
      </c>
      <c r="AW212">
        <v>9255.02</v>
      </c>
      <c r="AX212">
        <v>0</v>
      </c>
      <c r="AY212">
        <v>9455.3799999999974</v>
      </c>
      <c r="AZ212">
        <v>3465</v>
      </c>
      <c r="BA212">
        <v>6713.42</v>
      </c>
      <c r="BB212">
        <v>49956.47000000003</v>
      </c>
      <c r="BC212" s="3">
        <v>0</v>
      </c>
      <c r="BD212" s="3">
        <v>21040.63</v>
      </c>
      <c r="BE212" s="3">
        <v>14187.189999999999</v>
      </c>
      <c r="BF212" s="3">
        <v>0</v>
      </c>
      <c r="BG212" s="3">
        <v>0</v>
      </c>
      <c r="BH212" s="3">
        <v>0</v>
      </c>
      <c r="BI212" s="3">
        <v>0</v>
      </c>
      <c r="BJ212" s="3">
        <v>3339.52</v>
      </c>
      <c r="BK212" s="3">
        <v>5237.5</v>
      </c>
      <c r="BL212" s="3">
        <v>0</v>
      </c>
      <c r="BM212" s="3">
        <v>0</v>
      </c>
      <c r="BN212" s="3">
        <v>1</v>
      </c>
      <c r="BO212" s="3">
        <v>0</v>
      </c>
      <c r="BP212" s="3">
        <v>29187</v>
      </c>
      <c r="BQ212" s="3">
        <v>0</v>
      </c>
      <c r="BR212" s="3">
        <v>0</v>
      </c>
      <c r="BS212" s="3">
        <v>0</v>
      </c>
      <c r="BT212" s="3">
        <v>0</v>
      </c>
      <c r="BU212" s="3">
        <v>0</v>
      </c>
      <c r="BV212" s="3">
        <v>0</v>
      </c>
      <c r="BW212" s="3">
        <v>0</v>
      </c>
      <c r="BX212" s="3">
        <v>3125.39</v>
      </c>
      <c r="BY212" s="3">
        <v>0</v>
      </c>
      <c r="BZ212" s="3">
        <v>-2941.53</v>
      </c>
      <c r="CA212" s="3">
        <v>69299.37999999999</v>
      </c>
      <c r="CB212" s="3">
        <v>0</v>
      </c>
      <c r="CC212" s="3">
        <v>20261.86</v>
      </c>
      <c r="CD212" s="3">
        <v>0</v>
      </c>
    </row>
    <row r="213" spans="1:82" ht="15.05" x14ac:dyDescent="0.3">
      <c r="A213" s="25">
        <v>3164</v>
      </c>
      <c r="B213" s="42" t="str">
        <f>_xlfn.XLOOKUP(A213,'Schools lookup'!A:A,'Schools lookup'!B:B)</f>
        <v>CIP3164</v>
      </c>
      <c r="C213" s="42" t="str">
        <f>_xlfn.XLOOKUP(A213,'Schools lookup'!A:A,'Schools lookup'!C:C)</f>
        <v>Codnor Community Primary School Church of England Controlled</v>
      </c>
      <c r="D213" s="3">
        <v>227501.47</v>
      </c>
      <c r="E213" s="3">
        <v>-11158.88</v>
      </c>
      <c r="F213" s="3">
        <v>42280.34</v>
      </c>
      <c r="G213" s="3">
        <v>1369206.7999999998</v>
      </c>
      <c r="H213" s="3">
        <v>0</v>
      </c>
      <c r="I213" s="3">
        <v>43424.729999999996</v>
      </c>
      <c r="J213" s="3">
        <v>0</v>
      </c>
      <c r="K213" s="3">
        <v>107060</v>
      </c>
      <c r="L213" s="3">
        <v>87496.67</v>
      </c>
      <c r="M213" s="3">
        <v>0</v>
      </c>
      <c r="N213" s="3">
        <v>0</v>
      </c>
      <c r="O213" s="3">
        <v>32881.439999999995</v>
      </c>
      <c r="P213" s="3">
        <v>18279</v>
      </c>
      <c r="Q213" s="3">
        <v>5491.81</v>
      </c>
      <c r="R213" s="3">
        <v>5688.45</v>
      </c>
      <c r="S213" s="3">
        <v>5180</v>
      </c>
      <c r="T213" s="3">
        <v>0</v>
      </c>
      <c r="U213" s="3">
        <v>0</v>
      </c>
      <c r="V213" s="3">
        <v>0</v>
      </c>
      <c r="W213" s="3">
        <v>0</v>
      </c>
      <c r="X213" s="3">
        <v>752978.61999999976</v>
      </c>
      <c r="Y213" s="3">
        <v>3484.56</v>
      </c>
      <c r="Z213" s="3">
        <v>338569.40000000014</v>
      </c>
      <c r="AA213" s="3">
        <v>74259.079999999973</v>
      </c>
      <c r="AB213">
        <v>88763.94</v>
      </c>
      <c r="AC213">
        <v>0</v>
      </c>
      <c r="AD213">
        <v>47391.719999999987</v>
      </c>
      <c r="AE213">
        <v>6995.5499999999993</v>
      </c>
      <c r="AF213">
        <v>936</v>
      </c>
      <c r="AG213">
        <v>14626.91</v>
      </c>
      <c r="AH213">
        <v>6386.25</v>
      </c>
      <c r="AI213">
        <v>52253.86</v>
      </c>
      <c r="AJ213">
        <v>2662.98</v>
      </c>
      <c r="AK213">
        <v>5786.7499999999982</v>
      </c>
      <c r="AL213">
        <v>5374.6900000000005</v>
      </c>
      <c r="AM213">
        <v>25360.930000000008</v>
      </c>
      <c r="AN213">
        <v>28860</v>
      </c>
      <c r="AO213">
        <v>3409.5399999999986</v>
      </c>
      <c r="AP213">
        <v>36933.770000000011</v>
      </c>
      <c r="AQ213">
        <v>0</v>
      </c>
      <c r="AR213">
        <v>0</v>
      </c>
      <c r="AS213">
        <v>58.17</v>
      </c>
      <c r="AT213">
        <v>0</v>
      </c>
      <c r="AU213">
        <v>5159</v>
      </c>
      <c r="AV213">
        <v>0</v>
      </c>
      <c r="AW213">
        <v>0</v>
      </c>
      <c r="AX213">
        <v>0</v>
      </c>
      <c r="AY213">
        <v>25996.560000000016</v>
      </c>
      <c r="AZ213">
        <v>7665</v>
      </c>
      <c r="BA213">
        <v>8744.0499999999993</v>
      </c>
      <c r="BB213">
        <v>83754.070000000022</v>
      </c>
      <c r="BC213" s="3">
        <v>9020.7300000000014</v>
      </c>
      <c r="BD213" s="3">
        <v>31792.630000000012</v>
      </c>
      <c r="BE213" s="3">
        <v>21864.839999999997</v>
      </c>
      <c r="BF213" s="3">
        <v>0</v>
      </c>
      <c r="BG213" s="3">
        <v>0</v>
      </c>
      <c r="BH213" s="3">
        <v>0</v>
      </c>
      <c r="BI213" s="3">
        <v>13844.369999999994</v>
      </c>
      <c r="BJ213" s="3">
        <v>0</v>
      </c>
      <c r="BK213" s="3">
        <v>6852.55</v>
      </c>
      <c r="BL213" s="3">
        <v>0</v>
      </c>
      <c r="BM213" s="3">
        <v>0</v>
      </c>
      <c r="BN213" s="3">
        <v>1</v>
      </c>
      <c r="BO213" s="3">
        <v>0</v>
      </c>
      <c r="BP213" s="3">
        <v>29850.2</v>
      </c>
      <c r="BQ213" s="3">
        <v>0</v>
      </c>
      <c r="BR213" s="3">
        <v>0</v>
      </c>
      <c r="BS213" s="3">
        <v>0</v>
      </c>
      <c r="BT213" s="3">
        <v>0</v>
      </c>
      <c r="BU213" s="3">
        <v>0</v>
      </c>
      <c r="BV213" s="3">
        <v>0</v>
      </c>
      <c r="BW213" s="3">
        <v>0</v>
      </c>
      <c r="BX213" s="3">
        <v>213120.77</v>
      </c>
      <c r="BY213" s="3">
        <v>19282.689999999999</v>
      </c>
      <c r="BZ213" s="3">
        <v>0</v>
      </c>
      <c r="CA213" s="3">
        <v>-25003.249999999993</v>
      </c>
      <c r="CB213" s="3">
        <v>0</v>
      </c>
      <c r="CC213" s="3">
        <v>23250.42</v>
      </c>
      <c r="CD213" s="3">
        <v>0</v>
      </c>
    </row>
    <row r="214" spans="1:82" ht="15.05" x14ac:dyDescent="0.3">
      <c r="A214" s="25">
        <v>3306</v>
      </c>
      <c r="B214" s="42" t="str">
        <f>_xlfn.XLOOKUP(A214,'Schools lookup'!A:A,'Schools lookup'!B:B)</f>
        <v>CIP3306</v>
      </c>
      <c r="C214" s="42" t="str">
        <f>_xlfn.XLOOKUP(A214,'Schools lookup'!A:A,'Schools lookup'!C:C)</f>
        <v>Carsington and Hopton Primary School</v>
      </c>
      <c r="D214" s="3">
        <v>7588.1699999999983</v>
      </c>
      <c r="E214" s="3">
        <v>12489</v>
      </c>
      <c r="F214" s="3">
        <v>8325.09</v>
      </c>
      <c r="G214" s="3">
        <v>382034.63</v>
      </c>
      <c r="H214" s="3">
        <v>0</v>
      </c>
      <c r="I214" s="3">
        <v>33831.259999999995</v>
      </c>
      <c r="J214" s="3">
        <v>0</v>
      </c>
      <c r="K214" s="3">
        <v>12120</v>
      </c>
      <c r="L214" s="3">
        <v>28847</v>
      </c>
      <c r="M214" s="3">
        <v>0</v>
      </c>
      <c r="N214" s="3">
        <v>0</v>
      </c>
      <c r="O214" s="3">
        <v>5211.9900000000007</v>
      </c>
      <c r="P214" s="3">
        <v>5669.25</v>
      </c>
      <c r="Q214" s="3">
        <v>2033.8</v>
      </c>
      <c r="R214" s="3">
        <v>13.85</v>
      </c>
      <c r="S214" s="3">
        <v>2976</v>
      </c>
      <c r="T214" s="3">
        <v>0</v>
      </c>
      <c r="U214" s="3">
        <v>0</v>
      </c>
      <c r="V214" s="3">
        <v>0</v>
      </c>
      <c r="W214" s="3">
        <v>4974</v>
      </c>
      <c r="X214" s="3">
        <v>146308.83000000005</v>
      </c>
      <c r="Y214" s="3">
        <v>8903.5899999999983</v>
      </c>
      <c r="Z214" s="3">
        <v>89829.87999999999</v>
      </c>
      <c r="AA214" s="3">
        <v>0</v>
      </c>
      <c r="AB214">
        <v>23994.38</v>
      </c>
      <c r="AC214">
        <v>0</v>
      </c>
      <c r="AD214">
        <v>0</v>
      </c>
      <c r="AE214">
        <v>366</v>
      </c>
      <c r="AF214">
        <v>5683.6799999999994</v>
      </c>
      <c r="AG214">
        <v>3520.02</v>
      </c>
      <c r="AH214">
        <v>778.93000000000006</v>
      </c>
      <c r="AI214">
        <v>12884.839999999998</v>
      </c>
      <c r="AJ214">
        <v>10831.19</v>
      </c>
      <c r="AK214">
        <v>10551.08</v>
      </c>
      <c r="AL214">
        <v>420.6</v>
      </c>
      <c r="AM214">
        <v>2433.83</v>
      </c>
      <c r="AN214">
        <v>758.48</v>
      </c>
      <c r="AO214">
        <v>2356.1600000000003</v>
      </c>
      <c r="AP214">
        <v>20020.879999999997</v>
      </c>
      <c r="AQ214">
        <v>2120</v>
      </c>
      <c r="AR214">
        <v>0</v>
      </c>
      <c r="AS214">
        <v>1088.03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2153.9499999999994</v>
      </c>
      <c r="AZ214">
        <v>1259</v>
      </c>
      <c r="BA214">
        <v>92173.52</v>
      </c>
      <c r="BB214">
        <v>22669.309999999998</v>
      </c>
      <c r="BC214" s="3">
        <v>0</v>
      </c>
      <c r="BD214" s="3">
        <v>6767</v>
      </c>
      <c r="BE214" s="3">
        <v>10196.179999999998</v>
      </c>
      <c r="BF214" s="3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4769.55</v>
      </c>
      <c r="BL214" s="3">
        <v>0</v>
      </c>
      <c r="BM214" s="3">
        <v>0</v>
      </c>
      <c r="BN214" s="3">
        <v>1</v>
      </c>
      <c r="BO214" s="3">
        <v>0</v>
      </c>
      <c r="BP214" s="3">
        <v>0</v>
      </c>
      <c r="BQ214" s="3">
        <v>0</v>
      </c>
      <c r="BR214" s="3">
        <v>0</v>
      </c>
      <c r="BS214" s="3">
        <v>0</v>
      </c>
      <c r="BT214" s="3">
        <v>0</v>
      </c>
      <c r="BU214" s="3">
        <v>7254.36</v>
      </c>
      <c r="BV214" s="3">
        <v>0</v>
      </c>
      <c r="BW214" s="3">
        <v>0</v>
      </c>
      <c r="BX214" s="3">
        <v>2256.59</v>
      </c>
      <c r="BY214" s="3">
        <v>5840.28</v>
      </c>
      <c r="BZ214" s="3">
        <v>0</v>
      </c>
      <c r="CA214" s="3">
        <v>17463</v>
      </c>
      <c r="CB214" s="3">
        <v>0</v>
      </c>
      <c r="CC214" s="3">
        <v>-63464.310000000005</v>
      </c>
      <c r="CD214" s="3">
        <v>0</v>
      </c>
    </row>
    <row r="215" spans="1:82" ht="15.05" x14ac:dyDescent="0.3">
      <c r="A215" s="25">
        <v>3312</v>
      </c>
      <c r="B215" s="42" t="str">
        <f>_xlfn.XLOOKUP(A215,'Schools lookup'!A:A,'Schools lookup'!B:B)</f>
        <v>CIP3312</v>
      </c>
      <c r="C215" s="42" t="str">
        <f>_xlfn.XLOOKUP(A215,'Schools lookup'!A:A,'Schools lookup'!C:C)</f>
        <v>Fritchley CofE (Aided) Primary School</v>
      </c>
      <c r="D215" s="3">
        <v>-224986.35</v>
      </c>
      <c r="E215" s="3">
        <v>216653.03</v>
      </c>
      <c r="F215" s="3">
        <v>10891.86</v>
      </c>
      <c r="G215" s="3">
        <v>604222.42999999993</v>
      </c>
      <c r="H215" s="3">
        <v>0</v>
      </c>
      <c r="I215" s="3">
        <v>80713.320000000007</v>
      </c>
      <c r="J215" s="3">
        <v>0</v>
      </c>
      <c r="K215" s="3">
        <v>40175.65</v>
      </c>
      <c r="L215" s="3">
        <v>52087.09</v>
      </c>
      <c r="M215" s="3">
        <v>0</v>
      </c>
      <c r="N215" s="3">
        <v>120</v>
      </c>
      <c r="O215" s="3">
        <v>6189.83</v>
      </c>
      <c r="P215" s="3">
        <v>5796.85</v>
      </c>
      <c r="Q215" s="3">
        <v>7428.7000000000007</v>
      </c>
      <c r="R215" s="3">
        <v>1048.77</v>
      </c>
      <c r="S215" s="3">
        <v>6005.7599999999993</v>
      </c>
      <c r="T215" s="3">
        <v>0</v>
      </c>
      <c r="U215" s="3">
        <v>0</v>
      </c>
      <c r="V215" s="3">
        <v>0</v>
      </c>
      <c r="W215" s="3">
        <v>28911.66</v>
      </c>
      <c r="X215" s="3">
        <v>383069.45999999985</v>
      </c>
      <c r="Y215" s="3">
        <v>14553.460000000001</v>
      </c>
      <c r="Z215" s="3">
        <v>169743.56000000003</v>
      </c>
      <c r="AA215" s="3">
        <v>26667.709999999995</v>
      </c>
      <c r="AB215">
        <v>36167.94999999999</v>
      </c>
      <c r="AC215">
        <v>0</v>
      </c>
      <c r="AD215">
        <v>11204.660000000002</v>
      </c>
      <c r="AE215">
        <v>618.4</v>
      </c>
      <c r="AF215">
        <v>1140.5</v>
      </c>
      <c r="AG215">
        <v>6474.4400000000005</v>
      </c>
      <c r="AH215">
        <v>2713.39</v>
      </c>
      <c r="AI215">
        <v>14566.769999999995</v>
      </c>
      <c r="AJ215">
        <v>1300.8499999999999</v>
      </c>
      <c r="AK215">
        <v>1648.7600000000002</v>
      </c>
      <c r="AL215">
        <v>3405.75</v>
      </c>
      <c r="AM215">
        <v>12749.35</v>
      </c>
      <c r="AN215">
        <v>2170.65</v>
      </c>
      <c r="AO215">
        <v>3082.72</v>
      </c>
      <c r="AP215">
        <v>47975.630000000012</v>
      </c>
      <c r="AQ215">
        <v>527.46</v>
      </c>
      <c r="AR215">
        <v>0</v>
      </c>
      <c r="AS215">
        <v>1739.71</v>
      </c>
      <c r="AT215">
        <v>0</v>
      </c>
      <c r="AU215">
        <v>25834.799999999999</v>
      </c>
      <c r="AV215">
        <v>0</v>
      </c>
      <c r="AW215">
        <v>0</v>
      </c>
      <c r="AX215">
        <v>0</v>
      </c>
      <c r="AY215">
        <v>10279.610000000006</v>
      </c>
      <c r="AZ215">
        <v>3079.5</v>
      </c>
      <c r="BA215">
        <v>5686.3600000000006</v>
      </c>
      <c r="BB215">
        <v>40966.639999999985</v>
      </c>
      <c r="BC215" s="3">
        <v>9088.5</v>
      </c>
      <c r="BD215" s="3">
        <v>8630.42</v>
      </c>
      <c r="BE215" s="3">
        <v>18091.969999999994</v>
      </c>
      <c r="BF215" s="3">
        <v>0</v>
      </c>
      <c r="BG215" s="3">
        <v>0</v>
      </c>
      <c r="BH215" s="3">
        <v>0</v>
      </c>
      <c r="BI215" s="3">
        <v>0</v>
      </c>
      <c r="BJ215" s="3">
        <v>943.29000000000008</v>
      </c>
      <c r="BK215" s="3">
        <v>5413.74</v>
      </c>
      <c r="BL215" s="3">
        <v>0</v>
      </c>
      <c r="BM215" s="3">
        <v>0</v>
      </c>
      <c r="BN215" s="3">
        <v>1</v>
      </c>
      <c r="BO215" s="3">
        <v>0</v>
      </c>
      <c r="BP215" s="3">
        <v>0</v>
      </c>
      <c r="BQ215" s="3">
        <v>0</v>
      </c>
      <c r="BR215" s="3">
        <v>0</v>
      </c>
      <c r="BS215" s="3">
        <v>0</v>
      </c>
      <c r="BT215" s="3">
        <v>0</v>
      </c>
      <c r="BU215" s="3">
        <v>0</v>
      </c>
      <c r="BV215" s="3">
        <v>0</v>
      </c>
      <c r="BW215" s="3">
        <v>0</v>
      </c>
      <c r="BX215" s="3">
        <v>-284376.93</v>
      </c>
      <c r="BY215" s="3">
        <v>16305.6</v>
      </c>
      <c r="BZ215" s="3">
        <v>0</v>
      </c>
      <c r="CA215" s="3">
        <v>244621.4</v>
      </c>
      <c r="CB215" s="3">
        <v>0</v>
      </c>
      <c r="CC215" s="3">
        <v>-96599.96</v>
      </c>
      <c r="CD215" s="3">
        <v>0</v>
      </c>
    </row>
    <row r="216" spans="1:82" ht="15.05" x14ac:dyDescent="0.3">
      <c r="A216" s="25">
        <v>3315</v>
      </c>
      <c r="B216" s="42" t="str">
        <f>_xlfn.XLOOKUP(A216,'Schools lookup'!A:A,'Schools lookup'!B:B)</f>
        <v>CIP3315</v>
      </c>
      <c r="C216" s="42" t="str">
        <f>_xlfn.XLOOKUP(A216,'Schools lookup'!A:A,'Schools lookup'!C:C)</f>
        <v>Denby Free CofE VA Primary School</v>
      </c>
      <c r="D216" s="3">
        <v>-33528.73000000001</v>
      </c>
      <c r="E216" s="3">
        <v>43255.040000000008</v>
      </c>
      <c r="F216" s="3">
        <v>26556.28</v>
      </c>
      <c r="G216" s="3">
        <v>640534.37</v>
      </c>
      <c r="H216" s="3">
        <v>0</v>
      </c>
      <c r="I216" s="3">
        <v>51664.24</v>
      </c>
      <c r="J216" s="3">
        <v>0</v>
      </c>
      <c r="K216" s="3">
        <v>23390</v>
      </c>
      <c r="L216" s="3">
        <v>50128.29</v>
      </c>
      <c r="M216" s="3">
        <v>0</v>
      </c>
      <c r="N216" s="3">
        <v>0</v>
      </c>
      <c r="O216" s="3">
        <v>18184.2</v>
      </c>
      <c r="P216" s="3">
        <v>14323.69</v>
      </c>
      <c r="Q216" s="3">
        <v>8142.11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18192.39</v>
      </c>
      <c r="X216" s="3">
        <v>430087.48999999993</v>
      </c>
      <c r="Y216" s="3">
        <v>0</v>
      </c>
      <c r="Z216" s="3">
        <v>145310.92000000001</v>
      </c>
      <c r="AA216" s="3">
        <v>20030.709999999995</v>
      </c>
      <c r="AB216">
        <v>53956.6</v>
      </c>
      <c r="AC216">
        <v>434.37000000000006</v>
      </c>
      <c r="AD216">
        <v>21945.74</v>
      </c>
      <c r="AE216">
        <v>992.7</v>
      </c>
      <c r="AF216">
        <v>1806</v>
      </c>
      <c r="AG216">
        <v>8388.26</v>
      </c>
      <c r="AH216">
        <v>908.52</v>
      </c>
      <c r="AI216">
        <v>8627.59</v>
      </c>
      <c r="AJ216">
        <v>1304.8699999999999</v>
      </c>
      <c r="AK216">
        <v>1432.6000000000001</v>
      </c>
      <c r="AL216">
        <v>1920.6400000000003</v>
      </c>
      <c r="AM216">
        <v>10826.149999999998</v>
      </c>
      <c r="AN216">
        <v>2470.0500000000002</v>
      </c>
      <c r="AO216">
        <v>3118.34</v>
      </c>
      <c r="AP216">
        <v>11521.139999999992</v>
      </c>
      <c r="AQ216">
        <v>0</v>
      </c>
      <c r="AR216">
        <v>0</v>
      </c>
      <c r="AS216">
        <v>5754.5200000000013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5749.4100000000008</v>
      </c>
      <c r="AZ216">
        <v>3762</v>
      </c>
      <c r="BA216">
        <v>4223.8799999999992</v>
      </c>
      <c r="BB216">
        <v>48064.259999999966</v>
      </c>
      <c r="BC216" s="3">
        <v>10039.1</v>
      </c>
      <c r="BD216" s="3">
        <v>30600.670000000002</v>
      </c>
      <c r="BE216" s="3">
        <v>16137.61</v>
      </c>
      <c r="BF216" s="3">
        <v>0</v>
      </c>
      <c r="BG216" s="3">
        <v>0</v>
      </c>
      <c r="BH216" s="3">
        <v>0</v>
      </c>
      <c r="BI216" s="3">
        <v>7558.2600000000011</v>
      </c>
      <c r="BJ216" s="3">
        <v>0</v>
      </c>
      <c r="BK216" s="3">
        <v>5863.05</v>
      </c>
      <c r="BL216" s="3">
        <v>0</v>
      </c>
      <c r="BM216" s="3">
        <v>0</v>
      </c>
      <c r="BN216" s="3">
        <v>1</v>
      </c>
      <c r="BO216" s="3">
        <v>0</v>
      </c>
      <c r="BP216" s="3">
        <v>0</v>
      </c>
      <c r="BQ216" s="3">
        <v>0</v>
      </c>
      <c r="BR216" s="3">
        <v>0</v>
      </c>
      <c r="BS216" s="3">
        <v>0</v>
      </c>
      <c r="BT216" s="3">
        <v>0</v>
      </c>
      <c r="BU216" s="3">
        <v>18105.12</v>
      </c>
      <c r="BV216" s="3">
        <v>1044.6600000000001</v>
      </c>
      <c r="BW216" s="3">
        <v>0</v>
      </c>
      <c r="BX216" s="3">
        <v>-76575.97</v>
      </c>
      <c r="BY216" s="3">
        <v>13269.55</v>
      </c>
      <c r="BZ216" s="3">
        <v>0</v>
      </c>
      <c r="CA216" s="3">
        <v>53889.170000000006</v>
      </c>
      <c r="CB216" s="3">
        <v>0</v>
      </c>
      <c r="CC216" s="3">
        <v>91202.989999999991</v>
      </c>
      <c r="CD216" s="3">
        <v>0</v>
      </c>
    </row>
    <row r="217" spans="1:82" ht="15.05" x14ac:dyDescent="0.3">
      <c r="A217" s="25">
        <v>3316</v>
      </c>
      <c r="B217" s="42" t="str">
        <f>_xlfn.XLOOKUP(A217,'Schools lookup'!A:A,'Schools lookup'!B:B)</f>
        <v>CIP3316</v>
      </c>
      <c r="C217" s="42" t="str">
        <f>_xlfn.XLOOKUP(A217,'Schools lookup'!A:A,'Schools lookup'!C:C)</f>
        <v>Camms CofE (Aided) Primary School</v>
      </c>
      <c r="D217" s="3">
        <v>182596.78</v>
      </c>
      <c r="E217" s="3">
        <v>-29310.570000000003</v>
      </c>
      <c r="F217" s="3">
        <v>16937.22</v>
      </c>
      <c r="G217" s="3">
        <v>1139882.5900000001</v>
      </c>
      <c r="H217" s="3">
        <v>0</v>
      </c>
      <c r="I217" s="3">
        <v>29784.609999999997</v>
      </c>
      <c r="J217" s="3">
        <v>0</v>
      </c>
      <c r="K217" s="3">
        <v>114705</v>
      </c>
      <c r="L217" s="3">
        <v>75997.109999999986</v>
      </c>
      <c r="M217" s="3">
        <v>0</v>
      </c>
      <c r="N217" s="3">
        <v>0</v>
      </c>
      <c r="O217" s="3">
        <v>31035.51</v>
      </c>
      <c r="P217" s="3">
        <v>7280.1900000000005</v>
      </c>
      <c r="Q217" s="3">
        <v>4924.76</v>
      </c>
      <c r="R217" s="3">
        <v>0</v>
      </c>
      <c r="S217" s="3">
        <v>640</v>
      </c>
      <c r="T217" s="3">
        <v>0</v>
      </c>
      <c r="U217" s="3">
        <v>0</v>
      </c>
      <c r="V217" s="3">
        <v>0</v>
      </c>
      <c r="W217" s="3">
        <v>12</v>
      </c>
      <c r="X217" s="3">
        <v>697955.80999999994</v>
      </c>
      <c r="Y217" s="3">
        <v>26671.800000000003</v>
      </c>
      <c r="Z217" s="3">
        <v>306251.72999999992</v>
      </c>
      <c r="AA217" s="3">
        <v>54029.789999999972</v>
      </c>
      <c r="AB217">
        <v>70957.38999999997</v>
      </c>
      <c r="AC217">
        <v>0</v>
      </c>
      <c r="AD217">
        <v>33211.23000000001</v>
      </c>
      <c r="AE217">
        <v>1688.4999999999998</v>
      </c>
      <c r="AF217">
        <v>2161</v>
      </c>
      <c r="AG217">
        <v>12434.7</v>
      </c>
      <c r="AH217">
        <v>1569.99</v>
      </c>
      <c r="AI217">
        <v>23566.959999999999</v>
      </c>
      <c r="AJ217">
        <v>3326.7999999999997</v>
      </c>
      <c r="AK217">
        <v>6988.1699999999964</v>
      </c>
      <c r="AL217">
        <v>4941.420000000001</v>
      </c>
      <c r="AM217">
        <v>17494.719999999998</v>
      </c>
      <c r="AN217">
        <v>3542.9</v>
      </c>
      <c r="AO217">
        <v>4412</v>
      </c>
      <c r="AP217">
        <v>49603.930000000037</v>
      </c>
      <c r="AQ217">
        <v>2132.4</v>
      </c>
      <c r="AR217">
        <v>0</v>
      </c>
      <c r="AS217">
        <v>9622.5499999999993</v>
      </c>
      <c r="AT217">
        <v>0</v>
      </c>
      <c r="AU217">
        <v>3987.4</v>
      </c>
      <c r="AV217">
        <v>268.05</v>
      </c>
      <c r="AW217">
        <v>5885.7600000000011</v>
      </c>
      <c r="AX217">
        <v>0</v>
      </c>
      <c r="AY217">
        <v>9554.2800000000007</v>
      </c>
      <c r="AZ217">
        <v>6676.5</v>
      </c>
      <c r="BA217">
        <v>4948.0099999999993</v>
      </c>
      <c r="BB217">
        <v>57428.530000000006</v>
      </c>
      <c r="BC217" s="3">
        <v>2756</v>
      </c>
      <c r="BD217" s="3">
        <v>6743.75</v>
      </c>
      <c r="BE217" s="3">
        <v>21304.03</v>
      </c>
      <c r="BF217" s="3">
        <v>0</v>
      </c>
      <c r="BG217" s="3">
        <v>0</v>
      </c>
      <c r="BH217" s="3">
        <v>0</v>
      </c>
      <c r="BI217" s="3">
        <v>7327.3599999999988</v>
      </c>
      <c r="BJ217" s="3">
        <v>0</v>
      </c>
      <c r="BK217" s="3">
        <v>6911.84</v>
      </c>
      <c r="BL217" s="3">
        <v>0</v>
      </c>
      <c r="BM217" s="3">
        <v>0</v>
      </c>
      <c r="BN217" s="3">
        <v>1</v>
      </c>
      <c r="BO217" s="3">
        <v>0</v>
      </c>
      <c r="BP217" s="3">
        <v>0</v>
      </c>
      <c r="BQ217" s="3">
        <v>8719.9500000000007</v>
      </c>
      <c r="BR217" s="3">
        <v>0</v>
      </c>
      <c r="BS217" s="3">
        <v>0</v>
      </c>
      <c r="BT217" s="3">
        <v>0</v>
      </c>
      <c r="BU217" s="3">
        <v>0</v>
      </c>
      <c r="BV217" s="3">
        <v>0</v>
      </c>
      <c r="BW217" s="3">
        <v>0</v>
      </c>
      <c r="BX217" s="3">
        <v>134730.45000000001</v>
      </c>
      <c r="BY217" s="3">
        <v>3483.38</v>
      </c>
      <c r="BZ217" s="3">
        <v>11645.73</v>
      </c>
      <c r="CA217" s="3">
        <v>-36625.93</v>
      </c>
      <c r="CB217" s="3">
        <v>0</v>
      </c>
      <c r="CC217" s="3">
        <v>-82672.889999999985</v>
      </c>
      <c r="CD217" s="3">
        <v>0</v>
      </c>
    </row>
    <row r="218" spans="1:82" ht="15.05" x14ac:dyDescent="0.3">
      <c r="A218" s="25">
        <v>3317</v>
      </c>
      <c r="B218" s="42" t="str">
        <f>_xlfn.XLOOKUP(A218,'Schools lookup'!A:A,'Schools lookup'!B:B)</f>
        <v>CIP3317</v>
      </c>
      <c r="C218" s="42" t="str">
        <f>_xlfn.XLOOKUP(A218,'Schools lookup'!A:A,'Schools lookup'!C:C)</f>
        <v>FitzHerbert CofE (Aided) Primary School</v>
      </c>
      <c r="D218" s="3">
        <v>37191.87999999999</v>
      </c>
      <c r="E218" s="3">
        <v>23655.430000000004</v>
      </c>
      <c r="F218" s="3">
        <v>1956.5</v>
      </c>
      <c r="G218" s="3">
        <v>448477.64</v>
      </c>
      <c r="H218" s="3">
        <v>0</v>
      </c>
      <c r="I218" s="3">
        <v>12850.42</v>
      </c>
      <c r="J218" s="3">
        <v>0</v>
      </c>
      <c r="K218" s="3">
        <v>18180</v>
      </c>
      <c r="L218" s="3">
        <v>31027</v>
      </c>
      <c r="M218" s="3">
        <v>0</v>
      </c>
      <c r="N218" s="3">
        <v>0</v>
      </c>
      <c r="O218" s="3">
        <v>32710.39</v>
      </c>
      <c r="P218" s="3">
        <v>15544.140000000003</v>
      </c>
      <c r="Q218" s="3">
        <v>6575.3600000000006</v>
      </c>
      <c r="R218" s="3">
        <v>1150.0700000000002</v>
      </c>
      <c r="S218" s="3">
        <v>5068</v>
      </c>
      <c r="T218" s="3">
        <v>0</v>
      </c>
      <c r="U218" s="3">
        <v>0</v>
      </c>
      <c r="V218" s="3">
        <v>0</v>
      </c>
      <c r="W218" s="3">
        <v>8784.65</v>
      </c>
      <c r="X218" s="3">
        <v>221205.13000000012</v>
      </c>
      <c r="Y218" s="3">
        <v>17252.169999999998</v>
      </c>
      <c r="Z218" s="3">
        <v>73075.229999999981</v>
      </c>
      <c r="AA218" s="3">
        <v>0</v>
      </c>
      <c r="AB218">
        <v>33586.69000000001</v>
      </c>
      <c r="AC218">
        <v>10.01</v>
      </c>
      <c r="AD218">
        <v>13904</v>
      </c>
      <c r="AE218">
        <v>540.35</v>
      </c>
      <c r="AF218">
        <v>138.76999999999998</v>
      </c>
      <c r="AG218">
        <v>4463.62</v>
      </c>
      <c r="AH218">
        <v>973.56999999999994</v>
      </c>
      <c r="AI218">
        <v>11552.56</v>
      </c>
      <c r="AJ218">
        <v>3851.28</v>
      </c>
      <c r="AK218">
        <v>18558.810000000001</v>
      </c>
      <c r="AL218">
        <v>999.5300000000002</v>
      </c>
      <c r="AM218">
        <v>14762.399999999998</v>
      </c>
      <c r="AN218">
        <v>1322.35</v>
      </c>
      <c r="AO218">
        <v>1516.88</v>
      </c>
      <c r="AP218">
        <v>23642.279999999995</v>
      </c>
      <c r="AQ218">
        <v>0</v>
      </c>
      <c r="AR218">
        <v>0</v>
      </c>
      <c r="AS218">
        <v>1147.8800000000001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5316.4399999999987</v>
      </c>
      <c r="AZ218">
        <v>1551</v>
      </c>
      <c r="BA218">
        <v>72237</v>
      </c>
      <c r="BB218">
        <v>36499.099999999977</v>
      </c>
      <c r="BC218" s="3">
        <v>0</v>
      </c>
      <c r="BD218" s="3">
        <v>9153</v>
      </c>
      <c r="BE218" s="3">
        <v>10725.859999999995</v>
      </c>
      <c r="BF218" s="3">
        <v>0</v>
      </c>
      <c r="BG218" s="3">
        <v>0</v>
      </c>
      <c r="BH218" s="3">
        <v>0</v>
      </c>
      <c r="BI218" s="3">
        <v>90.36</v>
      </c>
      <c r="BJ218" s="3">
        <v>0</v>
      </c>
      <c r="BK218" s="3">
        <v>4988.25</v>
      </c>
      <c r="BL218" s="3">
        <v>0</v>
      </c>
      <c r="BM218" s="3">
        <v>0</v>
      </c>
      <c r="BN218" s="3">
        <v>1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3">
        <v>862.92</v>
      </c>
      <c r="BV218" s="3">
        <v>0</v>
      </c>
      <c r="BW218" s="3">
        <v>0</v>
      </c>
      <c r="BX218" s="3">
        <v>30788.989999999998</v>
      </c>
      <c r="BY218" s="3">
        <v>6081.83</v>
      </c>
      <c r="BZ218" s="3">
        <v>0</v>
      </c>
      <c r="CA218" s="3">
        <v>32349.72</v>
      </c>
      <c r="CB218" s="3">
        <v>0</v>
      </c>
      <c r="CC218" s="3">
        <v>64603.549999999996</v>
      </c>
      <c r="CD218" s="3">
        <v>0</v>
      </c>
    </row>
    <row r="219" spans="1:82" ht="15.05" x14ac:dyDescent="0.3">
      <c r="A219" s="25">
        <v>3319</v>
      </c>
      <c r="B219" s="42" t="str">
        <f>_xlfn.XLOOKUP(A219,'Schools lookup'!A:A,'Schools lookup'!B:B)</f>
        <v>CIP3319</v>
      </c>
      <c r="C219" s="42" t="str">
        <f>_xlfn.XLOOKUP(A219,'Schools lookup'!A:A,'Schools lookup'!C:C)</f>
        <v>Dinting CofE Primary School</v>
      </c>
      <c r="D219" s="3">
        <v>352543.41</v>
      </c>
      <c r="E219" s="3">
        <v>3820.0799999999954</v>
      </c>
      <c r="F219" s="3">
        <v>17990.099999999999</v>
      </c>
      <c r="G219" s="3">
        <v>693809.5</v>
      </c>
      <c r="H219" s="3">
        <v>0</v>
      </c>
      <c r="I219" s="3">
        <v>15123.17</v>
      </c>
      <c r="J219" s="3">
        <v>0</v>
      </c>
      <c r="K219" s="3">
        <v>41970</v>
      </c>
      <c r="L219" s="3">
        <v>46959</v>
      </c>
      <c r="M219" s="3">
        <v>0</v>
      </c>
      <c r="N219" s="3">
        <v>0</v>
      </c>
      <c r="O219" s="3">
        <v>38755.990000000005</v>
      </c>
      <c r="P219" s="3">
        <v>22481.53</v>
      </c>
      <c r="Q219" s="3">
        <v>260.52</v>
      </c>
      <c r="R219" s="3">
        <v>28.1</v>
      </c>
      <c r="S219" s="3">
        <v>0</v>
      </c>
      <c r="T219" s="3">
        <v>0</v>
      </c>
      <c r="U219" s="3">
        <v>0</v>
      </c>
      <c r="V219" s="3">
        <v>0</v>
      </c>
      <c r="W219" s="3">
        <v>25331.55</v>
      </c>
      <c r="X219" s="3">
        <v>435648.61999999994</v>
      </c>
      <c r="Y219" s="3">
        <v>535.29999999999995</v>
      </c>
      <c r="Z219" s="3">
        <v>154515.00000000003</v>
      </c>
      <c r="AA219" s="3">
        <v>26574.349999999991</v>
      </c>
      <c r="AB219">
        <v>35658.400000000001</v>
      </c>
      <c r="AC219">
        <v>225.08</v>
      </c>
      <c r="AD219">
        <v>24742.910000000003</v>
      </c>
      <c r="AE219">
        <v>727.4</v>
      </c>
      <c r="AF219">
        <v>5993.87</v>
      </c>
      <c r="AG219">
        <v>9072.86</v>
      </c>
      <c r="AH219">
        <v>1906.31</v>
      </c>
      <c r="AI219">
        <v>19048.100000000002</v>
      </c>
      <c r="AJ219">
        <v>1576.47</v>
      </c>
      <c r="AK219">
        <v>1544.4999999999998</v>
      </c>
      <c r="AL219">
        <v>4999.9500000000007</v>
      </c>
      <c r="AM219">
        <v>13809.399999999998</v>
      </c>
      <c r="AN219">
        <v>2320.35</v>
      </c>
      <c r="AO219">
        <v>2458.6300000000006</v>
      </c>
      <c r="AP219">
        <v>19890.110000000008</v>
      </c>
      <c r="AQ219">
        <v>2389.75</v>
      </c>
      <c r="AR219">
        <v>0</v>
      </c>
      <c r="AS219">
        <v>839</v>
      </c>
      <c r="AT219">
        <v>0</v>
      </c>
      <c r="AU219">
        <v>8835</v>
      </c>
      <c r="AV219">
        <v>0</v>
      </c>
      <c r="AW219">
        <v>2606.7200000000003</v>
      </c>
      <c r="AX219">
        <v>0</v>
      </c>
      <c r="AY219">
        <v>10222.620000000003</v>
      </c>
      <c r="AZ219">
        <v>3993</v>
      </c>
      <c r="BA219">
        <v>7160.4800000000005</v>
      </c>
      <c r="BB219">
        <v>52654.720000000008</v>
      </c>
      <c r="BC219" s="3">
        <v>13.95</v>
      </c>
      <c r="BD219" s="3">
        <v>7304.18</v>
      </c>
      <c r="BE219" s="3">
        <v>18471.010000000002</v>
      </c>
      <c r="BF219" s="3">
        <v>0</v>
      </c>
      <c r="BG219" s="3">
        <v>0</v>
      </c>
      <c r="BH219" s="3">
        <v>0</v>
      </c>
      <c r="BI219" s="3">
        <v>27556.46</v>
      </c>
      <c r="BJ219" s="3">
        <v>849</v>
      </c>
      <c r="BK219" s="3">
        <v>5917.73</v>
      </c>
      <c r="BL219" s="3">
        <v>0</v>
      </c>
      <c r="BM219" s="3">
        <v>0</v>
      </c>
      <c r="BN219" s="3">
        <v>1</v>
      </c>
      <c r="BO219" s="3">
        <v>0</v>
      </c>
      <c r="BP219" s="3">
        <v>23907.83</v>
      </c>
      <c r="BQ219" s="3">
        <v>0</v>
      </c>
      <c r="BR219" s="3">
        <v>0</v>
      </c>
      <c r="BS219" s="3">
        <v>0</v>
      </c>
      <c r="BT219" s="3">
        <v>0</v>
      </c>
      <c r="BU219" s="3">
        <v>0</v>
      </c>
      <c r="BV219" s="3">
        <v>0</v>
      </c>
      <c r="BW219" s="3">
        <v>0</v>
      </c>
      <c r="BX219" s="3">
        <v>336193.18</v>
      </c>
      <c r="BY219" s="3">
        <v>0</v>
      </c>
      <c r="BZ219" s="3">
        <v>0</v>
      </c>
      <c r="CA219" s="3">
        <v>746.17</v>
      </c>
      <c r="CB219" s="3">
        <v>0</v>
      </c>
      <c r="CC219" s="3">
        <v>0</v>
      </c>
      <c r="CD219" s="3">
        <v>0</v>
      </c>
    </row>
    <row r="220" spans="1:82" ht="15.05" x14ac:dyDescent="0.3">
      <c r="A220" s="25">
        <v>3321</v>
      </c>
      <c r="B220" s="42" t="str">
        <f>_xlfn.XLOOKUP(A220,'Schools lookup'!A:A,'Schools lookup'!B:B)</f>
        <v>CIP3321</v>
      </c>
      <c r="C220" s="42" t="str">
        <f>_xlfn.XLOOKUP(A220,'Schools lookup'!A:A,'Schools lookup'!C:C)</f>
        <v>Hathersage St Michael's CofE (Aided) Primary School</v>
      </c>
      <c r="D220" s="3">
        <v>149112.12</v>
      </c>
      <c r="E220" s="3">
        <v>-118669.24999999999</v>
      </c>
      <c r="F220" s="3">
        <v>8316.19</v>
      </c>
      <c r="G220" s="3">
        <v>773004.46</v>
      </c>
      <c r="H220" s="3">
        <v>0</v>
      </c>
      <c r="I220" s="3">
        <v>0</v>
      </c>
      <c r="J220" s="3">
        <v>0</v>
      </c>
      <c r="K220" s="3">
        <v>32322</v>
      </c>
      <c r="L220" s="3">
        <v>59875.280000000006</v>
      </c>
      <c r="M220" s="3">
        <v>0</v>
      </c>
      <c r="N220" s="3">
        <v>0</v>
      </c>
      <c r="O220" s="3">
        <v>16648.46</v>
      </c>
      <c r="P220" s="3">
        <v>18494.710000000003</v>
      </c>
      <c r="Q220" s="3">
        <v>16279.59</v>
      </c>
      <c r="R220" s="3">
        <v>0</v>
      </c>
      <c r="S220" s="3">
        <v>11563.25</v>
      </c>
      <c r="T220" s="3">
        <v>0</v>
      </c>
      <c r="U220" s="3">
        <v>0</v>
      </c>
      <c r="V220" s="3">
        <v>0</v>
      </c>
      <c r="W220" s="3">
        <v>11533</v>
      </c>
      <c r="X220" s="3">
        <v>497197.07000000012</v>
      </c>
      <c r="Y220" s="3">
        <v>22381.859999999997</v>
      </c>
      <c r="Z220" s="3">
        <v>101628.84</v>
      </c>
      <c r="AA220" s="3">
        <v>0</v>
      </c>
      <c r="AB220">
        <v>39077.56</v>
      </c>
      <c r="AC220">
        <v>0</v>
      </c>
      <c r="AD220">
        <v>12977.080000000011</v>
      </c>
      <c r="AE220">
        <v>688.5</v>
      </c>
      <c r="AF220">
        <v>2845.5</v>
      </c>
      <c r="AG220">
        <v>8266.06</v>
      </c>
      <c r="AH220">
        <v>956.34</v>
      </c>
      <c r="AI220">
        <v>17478.79</v>
      </c>
      <c r="AJ220">
        <v>5277.93</v>
      </c>
      <c r="AK220">
        <v>23981.21</v>
      </c>
      <c r="AL220">
        <v>2142.2000000000003</v>
      </c>
      <c r="AM220">
        <v>13885.580000000002</v>
      </c>
      <c r="AN220">
        <v>1696.6</v>
      </c>
      <c r="AO220">
        <v>2104.4400000000005</v>
      </c>
      <c r="AP220">
        <v>52797.189999999973</v>
      </c>
      <c r="AQ220">
        <v>2649.68</v>
      </c>
      <c r="AR220">
        <v>0</v>
      </c>
      <c r="AS220">
        <v>130.06</v>
      </c>
      <c r="AT220">
        <v>0</v>
      </c>
      <c r="AU220">
        <v>1432</v>
      </c>
      <c r="AV220">
        <v>36</v>
      </c>
      <c r="AW220">
        <v>370</v>
      </c>
      <c r="AX220">
        <v>0</v>
      </c>
      <c r="AY220">
        <v>11567.550000000008</v>
      </c>
      <c r="AZ220">
        <v>4162.5</v>
      </c>
      <c r="BA220">
        <v>1032</v>
      </c>
      <c r="BB220">
        <v>53675.399999999994</v>
      </c>
      <c r="BC220" s="3">
        <v>3985.4100000000008</v>
      </c>
      <c r="BD220" s="3">
        <v>13466.390000000001</v>
      </c>
      <c r="BE220" s="3">
        <v>23286.69</v>
      </c>
      <c r="BF220" s="3">
        <v>0</v>
      </c>
      <c r="BG220" s="3">
        <v>0</v>
      </c>
      <c r="BH220" s="3">
        <v>0</v>
      </c>
      <c r="BI220" s="3">
        <v>22277.330000000009</v>
      </c>
      <c r="BJ220" s="3">
        <v>0</v>
      </c>
      <c r="BK220" s="3">
        <v>5923.61</v>
      </c>
      <c r="BL220" s="3">
        <v>0</v>
      </c>
      <c r="BM220" s="3">
        <v>0</v>
      </c>
      <c r="BN220" s="3">
        <v>1</v>
      </c>
      <c r="BO220" s="3">
        <v>0</v>
      </c>
      <c r="BP220" s="3">
        <v>8479.7999999999993</v>
      </c>
      <c r="BQ220" s="3">
        <v>0</v>
      </c>
      <c r="BR220" s="3">
        <v>0</v>
      </c>
      <c r="BS220" s="3">
        <v>0</v>
      </c>
      <c r="BT220" s="3">
        <v>0</v>
      </c>
      <c r="BU220" s="3">
        <v>0</v>
      </c>
      <c r="BV220" s="3">
        <v>0</v>
      </c>
      <c r="BW220" s="3">
        <v>0</v>
      </c>
      <c r="BX220" s="3">
        <v>156123.44</v>
      </c>
      <c r="BY220" s="3">
        <v>5760</v>
      </c>
      <c r="BZ220" s="3">
        <v>0</v>
      </c>
      <c r="CA220" s="3">
        <v>-129413.57999999999</v>
      </c>
      <c r="CB220" s="3">
        <v>0</v>
      </c>
      <c r="CC220" s="3">
        <v>0</v>
      </c>
      <c r="CD220" s="3">
        <v>0</v>
      </c>
    </row>
    <row r="221" spans="1:82" ht="15.05" x14ac:dyDescent="0.3">
      <c r="A221" s="25">
        <v>3324</v>
      </c>
      <c r="B221" s="42" t="str">
        <f>_xlfn.XLOOKUP(A221,'Schools lookup'!A:A,'Schools lookup'!B:B)</f>
        <v>CIP3324</v>
      </c>
      <c r="C221" s="42" t="str">
        <f>_xlfn.XLOOKUP(A221,'Schools lookup'!A:A,'Schools lookup'!C:C)</f>
        <v>Litton CofE Primary School</v>
      </c>
      <c r="D221" s="3">
        <v>49081.869999999995</v>
      </c>
      <c r="E221" s="3">
        <v>4198.4799999999996</v>
      </c>
      <c r="F221" s="3">
        <v>8715.42</v>
      </c>
      <c r="G221" s="3">
        <v>382693.4</v>
      </c>
      <c r="H221" s="3">
        <v>0</v>
      </c>
      <c r="I221" s="3">
        <v>15695.4</v>
      </c>
      <c r="J221" s="3">
        <v>0</v>
      </c>
      <c r="K221" s="3">
        <v>12120</v>
      </c>
      <c r="L221" s="3">
        <v>27835</v>
      </c>
      <c r="M221" s="3">
        <v>0</v>
      </c>
      <c r="N221" s="3">
        <v>0</v>
      </c>
      <c r="O221" s="3">
        <v>12300.010000000004</v>
      </c>
      <c r="P221" s="3">
        <v>4079.45</v>
      </c>
      <c r="Q221" s="3">
        <v>374.27</v>
      </c>
      <c r="R221" s="3">
        <v>256.93</v>
      </c>
      <c r="S221" s="3">
        <v>1150.8</v>
      </c>
      <c r="T221" s="3">
        <v>0</v>
      </c>
      <c r="U221" s="3">
        <v>0</v>
      </c>
      <c r="V221" s="3">
        <v>0</v>
      </c>
      <c r="W221" s="3">
        <v>2882.3</v>
      </c>
      <c r="X221" s="3">
        <v>238803.09999999995</v>
      </c>
      <c r="Y221" s="3">
        <v>1757.7599999999998</v>
      </c>
      <c r="Z221" s="3">
        <v>80635.02</v>
      </c>
      <c r="AA221" s="3">
        <v>7460.7800000000007</v>
      </c>
      <c r="AB221">
        <v>18441.88</v>
      </c>
      <c r="AC221">
        <v>0</v>
      </c>
      <c r="AD221">
        <v>10308.66</v>
      </c>
      <c r="AE221">
        <v>490.92</v>
      </c>
      <c r="AF221">
        <v>1959</v>
      </c>
      <c r="AG221">
        <v>3860.82</v>
      </c>
      <c r="AH221">
        <v>887.6</v>
      </c>
      <c r="AI221">
        <v>10633.599999999999</v>
      </c>
      <c r="AJ221">
        <v>522</v>
      </c>
      <c r="AK221">
        <v>872.42000000000007</v>
      </c>
      <c r="AL221">
        <v>741.23</v>
      </c>
      <c r="AM221">
        <v>7100.170000000001</v>
      </c>
      <c r="AN221">
        <v>1097.8</v>
      </c>
      <c r="AO221">
        <v>565.29999999999995</v>
      </c>
      <c r="AP221">
        <v>15962.580000000002</v>
      </c>
      <c r="AQ221">
        <v>2910</v>
      </c>
      <c r="AR221">
        <v>0</v>
      </c>
      <c r="AS221">
        <v>1395</v>
      </c>
      <c r="AT221">
        <v>0</v>
      </c>
      <c r="AU221">
        <v>567.9</v>
      </c>
      <c r="AV221">
        <v>0</v>
      </c>
      <c r="AW221">
        <v>0</v>
      </c>
      <c r="AX221">
        <v>0</v>
      </c>
      <c r="AY221">
        <v>5714.0899999999983</v>
      </c>
      <c r="AZ221">
        <v>1518</v>
      </c>
      <c r="BA221">
        <v>3737.6499999999996</v>
      </c>
      <c r="BB221">
        <v>24657.740000000013</v>
      </c>
      <c r="BC221" s="3">
        <v>2445</v>
      </c>
      <c r="BD221" s="3">
        <v>7936.26</v>
      </c>
      <c r="BE221" s="3">
        <v>10921.78</v>
      </c>
      <c r="BF221" s="3">
        <v>0</v>
      </c>
      <c r="BG221" s="3">
        <v>0</v>
      </c>
      <c r="BH221" s="3">
        <v>0</v>
      </c>
      <c r="BI221" s="3">
        <v>601.49000000000012</v>
      </c>
      <c r="BJ221" s="3">
        <v>0</v>
      </c>
      <c r="BK221" s="3">
        <v>4891.05</v>
      </c>
      <c r="BL221" s="3">
        <v>0</v>
      </c>
      <c r="BM221" s="3">
        <v>0</v>
      </c>
      <c r="BN221" s="3">
        <v>1</v>
      </c>
      <c r="BO221" s="3">
        <v>0</v>
      </c>
      <c r="BP221" s="3">
        <v>2113.15</v>
      </c>
      <c r="BQ221" s="3">
        <v>0</v>
      </c>
      <c r="BR221" s="3">
        <v>0</v>
      </c>
      <c r="BS221" s="3">
        <v>0</v>
      </c>
      <c r="BT221" s="3">
        <v>0</v>
      </c>
      <c r="BU221" s="3">
        <v>0</v>
      </c>
      <c r="BV221" s="3">
        <v>0</v>
      </c>
      <c r="BW221" s="3">
        <v>0</v>
      </c>
      <c r="BX221" s="3">
        <v>41683.07</v>
      </c>
      <c r="BY221" s="3">
        <v>11493.32</v>
      </c>
      <c r="BZ221" s="3">
        <v>0</v>
      </c>
      <c r="CA221" s="3">
        <v>6479.29</v>
      </c>
      <c r="CB221" s="3">
        <v>0</v>
      </c>
      <c r="CC221" s="3">
        <v>-3062.22</v>
      </c>
      <c r="CD221" s="3">
        <v>0</v>
      </c>
    </row>
    <row r="222" spans="1:82" ht="15.05" x14ac:dyDescent="0.3">
      <c r="A222" s="25">
        <v>3325</v>
      </c>
      <c r="B222" s="42" t="str">
        <f>_xlfn.XLOOKUP(A222,'Schools lookup'!A:A,'Schools lookup'!B:B)</f>
        <v>CIP3325</v>
      </c>
      <c r="C222" s="42" t="str">
        <f>_xlfn.XLOOKUP(A222,'Schools lookup'!A:A,'Schools lookup'!C:C)</f>
        <v>Longstone CofE Primary School</v>
      </c>
      <c r="D222" s="3">
        <v>25975.130000000005</v>
      </c>
      <c r="E222" s="3">
        <v>72262.14</v>
      </c>
      <c r="F222" s="3">
        <v>5873.51</v>
      </c>
      <c r="G222" s="3">
        <v>610164.82000000007</v>
      </c>
      <c r="H222" s="3">
        <v>0</v>
      </c>
      <c r="I222" s="3">
        <v>9615</v>
      </c>
      <c r="J222" s="3">
        <v>0</v>
      </c>
      <c r="K222" s="3">
        <v>21925</v>
      </c>
      <c r="L222" s="3">
        <v>44541.29</v>
      </c>
      <c r="M222" s="3">
        <v>0</v>
      </c>
      <c r="N222" s="3">
        <v>438</v>
      </c>
      <c r="O222" s="3">
        <v>16253.5</v>
      </c>
      <c r="P222" s="3">
        <v>19916.98</v>
      </c>
      <c r="Q222" s="3">
        <v>5488.79</v>
      </c>
      <c r="R222" s="3">
        <v>228.24</v>
      </c>
      <c r="S222" s="3">
        <v>14089.65</v>
      </c>
      <c r="T222" s="3">
        <v>0</v>
      </c>
      <c r="U222" s="3">
        <v>0</v>
      </c>
      <c r="V222" s="3">
        <v>0</v>
      </c>
      <c r="W222" s="3">
        <v>10973.279999999997</v>
      </c>
      <c r="X222" s="3">
        <v>374322.18</v>
      </c>
      <c r="Y222" s="3">
        <v>12410.789999999999</v>
      </c>
      <c r="Z222" s="3">
        <v>66348.11000000003</v>
      </c>
      <c r="AA222" s="3">
        <v>0</v>
      </c>
      <c r="AB222">
        <v>31908.500000000015</v>
      </c>
      <c r="AC222">
        <v>0</v>
      </c>
      <c r="AD222">
        <v>6178.1299999999992</v>
      </c>
      <c r="AE222">
        <v>692.3</v>
      </c>
      <c r="AF222">
        <v>3215.58</v>
      </c>
      <c r="AG222">
        <v>6506.25</v>
      </c>
      <c r="AH222">
        <v>1565.13</v>
      </c>
      <c r="AI222">
        <v>13233.46</v>
      </c>
      <c r="AJ222">
        <v>2550</v>
      </c>
      <c r="AK222">
        <v>31239.61</v>
      </c>
      <c r="AL222">
        <v>2163.4</v>
      </c>
      <c r="AM222">
        <v>19314.850000000006</v>
      </c>
      <c r="AN222">
        <v>2045.9</v>
      </c>
      <c r="AO222">
        <v>1934.65</v>
      </c>
      <c r="AP222">
        <v>43151.890000000029</v>
      </c>
      <c r="AQ222">
        <v>553.77</v>
      </c>
      <c r="AR222">
        <v>0</v>
      </c>
      <c r="AS222">
        <v>9971.0400000000009</v>
      </c>
      <c r="AT222">
        <v>0</v>
      </c>
      <c r="AU222">
        <v>1539.09</v>
      </c>
      <c r="AV222">
        <v>0</v>
      </c>
      <c r="AW222">
        <v>2817.25</v>
      </c>
      <c r="AX222">
        <v>0</v>
      </c>
      <c r="AY222">
        <v>5924.5500000000029</v>
      </c>
      <c r="AZ222">
        <v>3102</v>
      </c>
      <c r="BA222">
        <v>6657.88</v>
      </c>
      <c r="BB222">
        <v>48355.890000000007</v>
      </c>
      <c r="BC222" s="3">
        <v>1182</v>
      </c>
      <c r="BD222" s="3">
        <v>11341.48</v>
      </c>
      <c r="BE222" s="3">
        <v>15609.07</v>
      </c>
      <c r="BF222" s="3">
        <v>0</v>
      </c>
      <c r="BG222" s="3">
        <v>0</v>
      </c>
      <c r="BH222" s="3">
        <v>0</v>
      </c>
      <c r="BI222" s="3">
        <v>12429.940000000006</v>
      </c>
      <c r="BJ222" s="3">
        <v>1410.5000000000005</v>
      </c>
      <c r="BK222" s="3">
        <v>5535</v>
      </c>
      <c r="BL222" s="3">
        <v>0</v>
      </c>
      <c r="BM222" s="3">
        <v>0</v>
      </c>
      <c r="BN222" s="3">
        <v>1</v>
      </c>
      <c r="BO222" s="3">
        <v>0</v>
      </c>
      <c r="BP222" s="3">
        <v>0</v>
      </c>
      <c r="BQ222" s="3">
        <v>0</v>
      </c>
      <c r="BR222" s="3">
        <v>0</v>
      </c>
      <c r="BS222" s="3">
        <v>0</v>
      </c>
      <c r="BT222" s="3">
        <v>0</v>
      </c>
      <c r="BU222" s="3">
        <v>9929.52</v>
      </c>
      <c r="BV222" s="3">
        <v>0</v>
      </c>
      <c r="BW222" s="3">
        <v>0</v>
      </c>
      <c r="BX222" s="3">
        <v>42801.650000000009</v>
      </c>
      <c r="BY222" s="3">
        <v>1478.99</v>
      </c>
      <c r="BZ222" s="3">
        <v>0</v>
      </c>
      <c r="CA222" s="3">
        <v>69394.98</v>
      </c>
      <c r="CB222" s="3">
        <v>0</v>
      </c>
      <c r="CC222" s="3">
        <v>60174.879999999997</v>
      </c>
      <c r="CD222" s="3">
        <v>0</v>
      </c>
    </row>
    <row r="223" spans="1:82" ht="15.05" x14ac:dyDescent="0.3">
      <c r="A223" s="25">
        <v>3326</v>
      </c>
      <c r="B223" s="42" t="str">
        <f>_xlfn.XLOOKUP(A223,'Schools lookup'!A:A,'Schools lookup'!B:B)</f>
        <v>CIP3326</v>
      </c>
      <c r="C223" s="42" t="str">
        <f>_xlfn.XLOOKUP(A223,'Schools lookup'!A:A,'Schools lookup'!C:C)</f>
        <v>Bonsall CofE (A) Primary School</v>
      </c>
      <c r="D223" s="3">
        <v>93323.48000000001</v>
      </c>
      <c r="E223" s="3">
        <v>-71331.83</v>
      </c>
      <c r="F223" s="3">
        <v>8926.74</v>
      </c>
      <c r="G223" s="3">
        <v>339709.65</v>
      </c>
      <c r="H223" s="3">
        <v>0</v>
      </c>
      <c r="I223" s="3">
        <v>9790.4500000000007</v>
      </c>
      <c r="J223" s="3">
        <v>0</v>
      </c>
      <c r="K223" s="3">
        <v>6060</v>
      </c>
      <c r="L223" s="3">
        <v>32891</v>
      </c>
      <c r="M223" s="3">
        <v>0</v>
      </c>
      <c r="N223" s="3">
        <v>660</v>
      </c>
      <c r="O223" s="3">
        <v>14789.33</v>
      </c>
      <c r="P223" s="3">
        <v>5420</v>
      </c>
      <c r="Q223" s="3">
        <v>343.03</v>
      </c>
      <c r="R223" s="3">
        <v>72.38</v>
      </c>
      <c r="S223" s="3">
        <v>0</v>
      </c>
      <c r="T223" s="3">
        <v>0</v>
      </c>
      <c r="U223" s="3">
        <v>0</v>
      </c>
      <c r="V223" s="3">
        <v>0</v>
      </c>
      <c r="W223" s="3">
        <v>4000</v>
      </c>
      <c r="X223" s="3">
        <v>238077.16000000003</v>
      </c>
      <c r="Y223" s="3">
        <v>13072.929999999995</v>
      </c>
      <c r="Z223" s="3">
        <v>30039.500000000011</v>
      </c>
      <c r="AA223" s="3">
        <v>11050.5</v>
      </c>
      <c r="AB223">
        <v>32237.919999999998</v>
      </c>
      <c r="AC223">
        <v>0</v>
      </c>
      <c r="AD223">
        <v>5744.159999999998</v>
      </c>
      <c r="AE223">
        <v>236.7</v>
      </c>
      <c r="AF223">
        <v>1074.77</v>
      </c>
      <c r="AG223">
        <v>3423.2200000000003</v>
      </c>
      <c r="AH223">
        <v>772.81</v>
      </c>
      <c r="AI223">
        <v>5884.51</v>
      </c>
      <c r="AJ223">
        <v>2175.5500000000002</v>
      </c>
      <c r="AK223">
        <v>1163.79</v>
      </c>
      <c r="AL223">
        <v>2272.4</v>
      </c>
      <c r="AM223">
        <v>7549.8099999999986</v>
      </c>
      <c r="AN223">
        <v>1546.9</v>
      </c>
      <c r="AO223">
        <v>1795.0800000000002</v>
      </c>
      <c r="AP223">
        <v>6488.1499999999987</v>
      </c>
      <c r="AQ223">
        <v>0</v>
      </c>
      <c r="AR223">
        <v>0</v>
      </c>
      <c r="AS223">
        <v>262.5</v>
      </c>
      <c r="AT223">
        <v>0</v>
      </c>
      <c r="AU223">
        <v>0</v>
      </c>
      <c r="AV223">
        <v>875.53</v>
      </c>
      <c r="AW223">
        <v>670</v>
      </c>
      <c r="AX223">
        <v>0</v>
      </c>
      <c r="AY223">
        <v>6421.6800000000012</v>
      </c>
      <c r="AZ223">
        <v>1362.25</v>
      </c>
      <c r="BA223">
        <v>3294.2200000000003</v>
      </c>
      <c r="BB223">
        <v>29820.689999999991</v>
      </c>
      <c r="BC223" s="3">
        <v>2445</v>
      </c>
      <c r="BD223" s="3">
        <v>5713.67</v>
      </c>
      <c r="BE223" s="3">
        <v>11029.63</v>
      </c>
      <c r="BF223" s="3">
        <v>0</v>
      </c>
      <c r="BG223" s="3">
        <v>0</v>
      </c>
      <c r="BH223" s="3">
        <v>0</v>
      </c>
      <c r="BI223" s="3">
        <v>6827.9299999999994</v>
      </c>
      <c r="BJ223" s="3">
        <v>0</v>
      </c>
      <c r="BK223" s="3">
        <v>4854.6000000000004</v>
      </c>
      <c r="BL223" s="3">
        <v>0</v>
      </c>
      <c r="BM223" s="3">
        <v>0</v>
      </c>
      <c r="BN223" s="3">
        <v>1</v>
      </c>
      <c r="BO223" s="3">
        <v>0</v>
      </c>
      <c r="BP223" s="3">
        <v>0</v>
      </c>
      <c r="BQ223" s="3">
        <v>0</v>
      </c>
      <c r="BR223" s="3">
        <v>0</v>
      </c>
      <c r="BS223" s="3">
        <v>0</v>
      </c>
      <c r="BT223" s="3">
        <v>0</v>
      </c>
      <c r="BU223" s="3">
        <v>2164.3200000000002</v>
      </c>
      <c r="BV223" s="3">
        <v>0</v>
      </c>
      <c r="BW223" s="3">
        <v>0</v>
      </c>
      <c r="BX223" s="3">
        <v>76558.289999999994</v>
      </c>
      <c r="BY223" s="3">
        <v>11617.02</v>
      </c>
      <c r="BZ223" s="3">
        <v>0</v>
      </c>
      <c r="CA223" s="3">
        <v>-74159.759999999995</v>
      </c>
      <c r="CB223" s="3">
        <v>0</v>
      </c>
      <c r="CC223" s="3">
        <v>48980.2</v>
      </c>
      <c r="CD223" s="3">
        <v>0</v>
      </c>
    </row>
    <row r="224" spans="1:82" ht="15.05" x14ac:dyDescent="0.3">
      <c r="A224" s="25">
        <v>3330</v>
      </c>
      <c r="B224" s="42" t="str">
        <f>_xlfn.XLOOKUP(A224,'Schools lookup'!A:A,'Schools lookup'!B:B)</f>
        <v>CIP3330</v>
      </c>
      <c r="C224" s="42" t="str">
        <f>_xlfn.XLOOKUP(A224,'Schools lookup'!A:A,'Schools lookup'!C:C)</f>
        <v>Newton Solney CofE (Aided) Infant School</v>
      </c>
      <c r="D224" s="3">
        <v>28971.019999999997</v>
      </c>
      <c r="E224" s="3">
        <v>5028</v>
      </c>
      <c r="F224" s="3">
        <v>1701.07</v>
      </c>
      <c r="G224" s="3">
        <v>339899.93</v>
      </c>
      <c r="H224" s="3">
        <v>0</v>
      </c>
      <c r="I224" s="3">
        <v>27395.020000000004</v>
      </c>
      <c r="J224" s="3">
        <v>0</v>
      </c>
      <c r="K224" s="3">
        <v>6410</v>
      </c>
      <c r="L224" s="3">
        <v>34573</v>
      </c>
      <c r="M224" s="3">
        <v>0</v>
      </c>
      <c r="N224" s="3">
        <v>6783.9399999999987</v>
      </c>
      <c r="O224" s="3">
        <v>3430.77</v>
      </c>
      <c r="P224" s="3">
        <v>112.5</v>
      </c>
      <c r="Q224" s="3">
        <v>965.87</v>
      </c>
      <c r="R224" s="3">
        <v>0</v>
      </c>
      <c r="S224" s="3">
        <v>506.5</v>
      </c>
      <c r="T224" s="3">
        <v>0</v>
      </c>
      <c r="U224" s="3">
        <v>0</v>
      </c>
      <c r="V224" s="3">
        <v>0</v>
      </c>
      <c r="W224" s="3">
        <v>2885</v>
      </c>
      <c r="X224" s="3">
        <v>205657.41999999995</v>
      </c>
      <c r="Y224" s="3">
        <v>0</v>
      </c>
      <c r="Z224" s="3">
        <v>76185.559999999954</v>
      </c>
      <c r="AA224" s="3">
        <v>0</v>
      </c>
      <c r="AB224">
        <v>26498.86</v>
      </c>
      <c r="AC224">
        <v>0</v>
      </c>
      <c r="AD224">
        <v>3606.6599999999989</v>
      </c>
      <c r="AE224">
        <v>438.85</v>
      </c>
      <c r="AF224">
        <v>466</v>
      </c>
      <c r="AG224">
        <v>3945.21</v>
      </c>
      <c r="AH224">
        <v>231.12</v>
      </c>
      <c r="AI224">
        <v>4170.54</v>
      </c>
      <c r="AJ224">
        <v>1283.0700000000002</v>
      </c>
      <c r="AK224">
        <v>16525.27</v>
      </c>
      <c r="AL224">
        <v>539.76</v>
      </c>
      <c r="AM224">
        <v>5810.9999999999991</v>
      </c>
      <c r="AN224">
        <v>1097.8</v>
      </c>
      <c r="AO224">
        <v>6349.7199999999984</v>
      </c>
      <c r="AP224">
        <v>12770.259999999998</v>
      </c>
      <c r="AQ224">
        <v>2789.2699999999991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3683.0100000000007</v>
      </c>
      <c r="AZ224">
        <v>957</v>
      </c>
      <c r="BA224">
        <v>177.49000000000004</v>
      </c>
      <c r="BB224">
        <v>29654.830000000013</v>
      </c>
      <c r="BC224" s="3">
        <v>0</v>
      </c>
      <c r="BD224" s="3">
        <v>7640.61</v>
      </c>
      <c r="BE224" s="3">
        <v>9875.2300000000014</v>
      </c>
      <c r="BF224" s="3">
        <v>0</v>
      </c>
      <c r="BG224" s="3">
        <v>0</v>
      </c>
      <c r="BH224" s="3">
        <v>0</v>
      </c>
      <c r="BI224" s="3">
        <v>0</v>
      </c>
      <c r="BJ224" s="3">
        <v>0</v>
      </c>
      <c r="BK224" s="3">
        <v>4684.5</v>
      </c>
      <c r="BL224" s="3">
        <v>0</v>
      </c>
      <c r="BM224" s="3">
        <v>0</v>
      </c>
      <c r="BN224" s="3">
        <v>1</v>
      </c>
      <c r="BO224" s="3">
        <v>0</v>
      </c>
      <c r="BP224" s="3">
        <v>810.33</v>
      </c>
      <c r="BQ224" s="3">
        <v>0</v>
      </c>
      <c r="BR224" s="3">
        <v>0</v>
      </c>
      <c r="BS224" s="3">
        <v>0</v>
      </c>
      <c r="BT224" s="3">
        <v>0</v>
      </c>
      <c r="BU224" s="3">
        <v>0</v>
      </c>
      <c r="BV224" s="3">
        <v>0</v>
      </c>
      <c r="BW224" s="3">
        <v>0</v>
      </c>
      <c r="BX224" s="3">
        <v>28694.010000000002</v>
      </c>
      <c r="BY224" s="3">
        <v>5575.24</v>
      </c>
      <c r="BZ224" s="3">
        <v>0</v>
      </c>
      <c r="CA224" s="3">
        <v>7913</v>
      </c>
      <c r="CB224" s="3">
        <v>0</v>
      </c>
      <c r="CC224" s="3">
        <v>-11158.88</v>
      </c>
      <c r="CD224" s="3">
        <v>0</v>
      </c>
    </row>
    <row r="225" spans="1:82" ht="15.05" x14ac:dyDescent="0.3">
      <c r="A225" s="25">
        <v>3331</v>
      </c>
      <c r="B225" s="42" t="str">
        <f>_xlfn.XLOOKUP(A225,'Schools lookup'!A:A,'Schools lookup'!B:B)</f>
        <v>CIP3331</v>
      </c>
      <c r="C225" s="42" t="str">
        <f>_xlfn.XLOOKUP(A225,'Schools lookup'!A:A,'Schools lookup'!C:C)</f>
        <v>Pilsley CofE Primary School</v>
      </c>
      <c r="D225" s="3">
        <v>41810.619999999995</v>
      </c>
      <c r="E225" s="3">
        <v>43264.36</v>
      </c>
      <c r="F225" s="3">
        <v>10163.48</v>
      </c>
      <c r="G225" s="3">
        <v>473560.17</v>
      </c>
      <c r="H225" s="3">
        <v>0</v>
      </c>
      <c r="I225" s="3">
        <v>12503.01</v>
      </c>
      <c r="J225" s="3">
        <v>0</v>
      </c>
      <c r="K225" s="3">
        <v>8235</v>
      </c>
      <c r="L225" s="3">
        <v>36115.800000000003</v>
      </c>
      <c r="M225" s="3">
        <v>531</v>
      </c>
      <c r="N225" s="3">
        <v>0</v>
      </c>
      <c r="O225" s="3">
        <v>11271.369999999999</v>
      </c>
      <c r="P225" s="3">
        <v>16354.7</v>
      </c>
      <c r="Q225" s="3">
        <v>24519.579999999998</v>
      </c>
      <c r="R225" s="3">
        <v>1822.5500000000002</v>
      </c>
      <c r="S225" s="3">
        <v>8420</v>
      </c>
      <c r="T225" s="3">
        <v>0</v>
      </c>
      <c r="U225" s="3">
        <v>0</v>
      </c>
      <c r="V225" s="3">
        <v>0</v>
      </c>
      <c r="W225" s="3">
        <v>1681.7</v>
      </c>
      <c r="X225" s="3">
        <v>347614.9800000001</v>
      </c>
      <c r="Y225" s="3">
        <v>15397.05</v>
      </c>
      <c r="Z225" s="3">
        <v>80924.289999999994</v>
      </c>
      <c r="AA225" s="3">
        <v>0</v>
      </c>
      <c r="AB225">
        <v>24091.289999999997</v>
      </c>
      <c r="AC225">
        <v>0</v>
      </c>
      <c r="AD225">
        <v>7461.079999999999</v>
      </c>
      <c r="AE225">
        <v>679.2</v>
      </c>
      <c r="AF225">
        <v>3590.91</v>
      </c>
      <c r="AG225">
        <v>5899.23</v>
      </c>
      <c r="AH225">
        <v>1143.2</v>
      </c>
      <c r="AI225">
        <v>6306.4099999999989</v>
      </c>
      <c r="AJ225">
        <v>0</v>
      </c>
      <c r="AK225">
        <v>17926.2</v>
      </c>
      <c r="AL225">
        <v>1459.2999999999997</v>
      </c>
      <c r="AM225">
        <v>8490.2100000000009</v>
      </c>
      <c r="AN225">
        <v>1796.4</v>
      </c>
      <c r="AO225">
        <v>1419.94</v>
      </c>
      <c r="AP225">
        <v>21291.120000000006</v>
      </c>
      <c r="AQ225">
        <v>2355.5</v>
      </c>
      <c r="AR225">
        <v>0</v>
      </c>
      <c r="AS225">
        <v>1802.78</v>
      </c>
      <c r="AT225" s="20">
        <v>0</v>
      </c>
      <c r="AU225">
        <v>0</v>
      </c>
      <c r="AV225">
        <v>3178.29</v>
      </c>
      <c r="AW225">
        <v>2773.3999999999996</v>
      </c>
      <c r="AX225">
        <v>0</v>
      </c>
      <c r="AY225">
        <v>1599.5099999999989</v>
      </c>
      <c r="AZ225">
        <v>2055</v>
      </c>
      <c r="BA225">
        <v>-51</v>
      </c>
      <c r="BB225">
        <v>35780.290000000015</v>
      </c>
      <c r="BC225" s="3">
        <v>245</v>
      </c>
      <c r="BD225" s="3">
        <v>8520.630000000001</v>
      </c>
      <c r="BE225" s="3">
        <v>11636.35</v>
      </c>
      <c r="BF225" s="3">
        <v>0</v>
      </c>
      <c r="BG225" s="3">
        <v>0</v>
      </c>
      <c r="BH225" s="3">
        <v>0</v>
      </c>
      <c r="BI225" s="3">
        <v>0</v>
      </c>
      <c r="BJ225" s="3">
        <v>0</v>
      </c>
      <c r="BK225" s="3">
        <v>5033.93</v>
      </c>
      <c r="BL225" s="3">
        <v>0</v>
      </c>
      <c r="BM225" s="3">
        <v>0</v>
      </c>
      <c r="BN225" s="3">
        <v>1</v>
      </c>
      <c r="BO225" s="3">
        <v>0</v>
      </c>
      <c r="BP225" s="3">
        <v>13778.79</v>
      </c>
      <c r="BQ225" s="3">
        <v>1.07</v>
      </c>
      <c r="BR225" s="3">
        <v>0</v>
      </c>
      <c r="BS225" s="3">
        <v>0</v>
      </c>
      <c r="BT225" s="3">
        <v>0</v>
      </c>
      <c r="BU225" s="3">
        <v>58.48</v>
      </c>
      <c r="BV225" s="3">
        <v>0</v>
      </c>
      <c r="BW225" s="3">
        <v>0</v>
      </c>
      <c r="BX225" s="3">
        <v>19757.240000000005</v>
      </c>
      <c r="BY225" s="3">
        <v>1360.14</v>
      </c>
      <c r="BZ225" s="3">
        <v>0</v>
      </c>
      <c r="CA225" s="3">
        <v>44946.06</v>
      </c>
      <c r="CB225" s="3">
        <v>0</v>
      </c>
      <c r="CC225" s="3">
        <v>12489</v>
      </c>
      <c r="CD225" s="3">
        <v>0</v>
      </c>
    </row>
    <row r="226" spans="1:82" ht="15.05" x14ac:dyDescent="0.3">
      <c r="A226" s="25">
        <v>3337</v>
      </c>
      <c r="B226" s="42" t="str">
        <f>_xlfn.XLOOKUP(A226,'Schools lookup'!A:A,'Schools lookup'!B:B)</f>
        <v>CIP3337</v>
      </c>
      <c r="C226" s="42" t="str">
        <f>_xlfn.XLOOKUP(A226,'Schools lookup'!A:A,'Schools lookup'!C:C)</f>
        <v>Taddington and Priestcliffe School</v>
      </c>
      <c r="D226" s="3">
        <v>149207.45000000001</v>
      </c>
      <c r="E226" s="3">
        <v>0</v>
      </c>
      <c r="F226" s="3">
        <v>5036.8500000000004</v>
      </c>
      <c r="G226" s="3">
        <v>471357.74000000005</v>
      </c>
      <c r="H226" s="3">
        <v>0</v>
      </c>
      <c r="I226" s="3">
        <v>9093.74</v>
      </c>
      <c r="J226" s="3">
        <v>0</v>
      </c>
      <c r="K226" s="3">
        <v>14750</v>
      </c>
      <c r="L226" s="3">
        <v>34948.639999999999</v>
      </c>
      <c r="M226" s="3">
        <v>0</v>
      </c>
      <c r="N226" s="3">
        <v>0</v>
      </c>
      <c r="O226" s="3">
        <v>28562.44</v>
      </c>
      <c r="P226" s="3">
        <v>9762.08</v>
      </c>
      <c r="Q226" s="3">
        <v>12773.64</v>
      </c>
      <c r="R226" s="3">
        <v>18.829999999999998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339432.69999999995</v>
      </c>
      <c r="Y226" s="3">
        <v>11759.47</v>
      </c>
      <c r="Z226" s="3">
        <v>66806.059999999969</v>
      </c>
      <c r="AA226" s="3">
        <v>937.70999999999981</v>
      </c>
      <c r="AB226">
        <v>27217.199999999997</v>
      </c>
      <c r="AC226">
        <v>338.57</v>
      </c>
      <c r="AD226">
        <v>3438.2100000000005</v>
      </c>
      <c r="AE226">
        <v>387</v>
      </c>
      <c r="AF226">
        <v>2102.79</v>
      </c>
      <c r="AG226">
        <v>4834.03</v>
      </c>
      <c r="AH226">
        <v>1107.17</v>
      </c>
      <c r="AI226">
        <v>22713.279999999999</v>
      </c>
      <c r="AJ226">
        <v>3362.36</v>
      </c>
      <c r="AK226">
        <v>3149.38</v>
      </c>
      <c r="AL226">
        <v>3010.38</v>
      </c>
      <c r="AM226">
        <v>12967.249999999998</v>
      </c>
      <c r="AN226">
        <v>1247.5</v>
      </c>
      <c r="AO226">
        <v>2051.6899999999996</v>
      </c>
      <c r="AP226">
        <v>11382.909999999998</v>
      </c>
      <c r="AQ226">
        <v>1955</v>
      </c>
      <c r="AR226">
        <v>0</v>
      </c>
      <c r="AS226">
        <v>6954.63</v>
      </c>
      <c r="AT226" s="20">
        <v>0</v>
      </c>
      <c r="AU226">
        <v>0</v>
      </c>
      <c r="AV226">
        <v>1630.1299999999999</v>
      </c>
      <c r="AW226">
        <v>0</v>
      </c>
      <c r="AX226">
        <v>0</v>
      </c>
      <c r="AY226">
        <v>884.57999999999993</v>
      </c>
      <c r="AZ226">
        <v>1980</v>
      </c>
      <c r="BA226">
        <v>6727.05</v>
      </c>
      <c r="BB226">
        <v>33038.840000000018</v>
      </c>
      <c r="BC226" s="3">
        <v>24879.7</v>
      </c>
      <c r="BD226" s="3">
        <v>6408.33</v>
      </c>
      <c r="BE226" s="3">
        <v>12920.22</v>
      </c>
      <c r="BF226" s="3">
        <v>0</v>
      </c>
      <c r="BG226" s="3">
        <v>0</v>
      </c>
      <c r="BH226" s="3">
        <v>0</v>
      </c>
      <c r="BI226" s="3">
        <v>0</v>
      </c>
      <c r="BJ226" s="3">
        <v>0</v>
      </c>
      <c r="BK226" s="3">
        <v>5146.2</v>
      </c>
      <c r="BL226" s="3">
        <v>0</v>
      </c>
      <c r="BM226" s="3">
        <v>0</v>
      </c>
      <c r="BN226" s="3">
        <v>1</v>
      </c>
      <c r="BO226" s="3">
        <v>0</v>
      </c>
      <c r="BP226" s="3">
        <v>8415</v>
      </c>
      <c r="BQ226" s="3">
        <v>0</v>
      </c>
      <c r="BR226" s="3">
        <v>0</v>
      </c>
      <c r="BS226" s="3">
        <v>0</v>
      </c>
      <c r="BT226" s="3">
        <v>0</v>
      </c>
      <c r="BU226" s="3">
        <v>0</v>
      </c>
      <c r="BV226" s="3">
        <v>0</v>
      </c>
      <c r="BW226" s="3">
        <v>0</v>
      </c>
      <c r="BX226" s="3">
        <v>114850.42</v>
      </c>
      <c r="BY226" s="3">
        <v>1768.05</v>
      </c>
      <c r="BZ226" s="3">
        <v>0</v>
      </c>
      <c r="CA226" s="3">
        <v>0</v>
      </c>
      <c r="CB226" s="3">
        <v>0</v>
      </c>
      <c r="CC226" s="3">
        <v>216653.03</v>
      </c>
      <c r="CD226" s="3">
        <v>0</v>
      </c>
    </row>
    <row r="227" spans="1:82" ht="15.05" x14ac:dyDescent="0.3">
      <c r="A227" s="25">
        <v>3342</v>
      </c>
      <c r="B227" s="42" t="str">
        <f>_xlfn.XLOOKUP(A227,'Schools lookup'!A:A,'Schools lookup'!B:B)</f>
        <v>CIP3342</v>
      </c>
      <c r="C227" s="42" t="str">
        <f>_xlfn.XLOOKUP(A227,'Schools lookup'!A:A,'Schools lookup'!C:C)</f>
        <v>Weston-on-Trent CofE (VA) Primary School</v>
      </c>
      <c r="D227" s="3">
        <v>-73155.960000000006</v>
      </c>
      <c r="E227" s="3">
        <v>21821.090000000007</v>
      </c>
      <c r="F227" s="3">
        <v>12715.62</v>
      </c>
      <c r="G227" s="3">
        <v>847171.66</v>
      </c>
      <c r="H227" s="3">
        <v>0</v>
      </c>
      <c r="I227" s="3">
        <v>249225.37000000002</v>
      </c>
      <c r="J227" s="3">
        <v>0</v>
      </c>
      <c r="K227" s="3">
        <v>49495</v>
      </c>
      <c r="L227" s="3">
        <v>72780</v>
      </c>
      <c r="M227" s="3">
        <v>0</v>
      </c>
      <c r="N227" s="3">
        <v>0</v>
      </c>
      <c r="O227" s="3">
        <v>15661.73</v>
      </c>
      <c r="P227" s="3">
        <v>13160.94</v>
      </c>
      <c r="Q227" s="3">
        <v>7346.11</v>
      </c>
      <c r="R227" s="3">
        <v>34.86</v>
      </c>
      <c r="S227" s="3">
        <v>6875.22</v>
      </c>
      <c r="T227" s="3">
        <v>0</v>
      </c>
      <c r="U227" s="3">
        <v>0</v>
      </c>
      <c r="V227" s="3">
        <v>0</v>
      </c>
      <c r="W227" s="3">
        <v>52231.45</v>
      </c>
      <c r="X227" s="3">
        <v>565642.54999999993</v>
      </c>
      <c r="Y227" s="3">
        <v>0</v>
      </c>
      <c r="Z227" s="3">
        <v>292560.21000000008</v>
      </c>
      <c r="AA227" s="3">
        <v>24442.290000000012</v>
      </c>
      <c r="AB227">
        <v>64496.46</v>
      </c>
      <c r="AC227">
        <v>1602.9899999999998</v>
      </c>
      <c r="AD227">
        <v>5657.1999999999989</v>
      </c>
      <c r="AE227">
        <v>1907.8000000000002</v>
      </c>
      <c r="AF227">
        <v>2778.1</v>
      </c>
      <c r="AG227">
        <v>10672.27</v>
      </c>
      <c r="AH227">
        <v>2886.65</v>
      </c>
      <c r="AI227">
        <v>9666.1899999999987</v>
      </c>
      <c r="AJ227">
        <v>2343</v>
      </c>
      <c r="AK227">
        <v>2418.8000000000002</v>
      </c>
      <c r="AL227">
        <v>3623.1099999999997</v>
      </c>
      <c r="AM227">
        <v>15899.929999999998</v>
      </c>
      <c r="AN227">
        <v>6826.5</v>
      </c>
      <c r="AO227">
        <v>4709.1099999999997</v>
      </c>
      <c r="AP227">
        <v>45962.100000000006</v>
      </c>
      <c r="AQ227">
        <v>892.38000000000011</v>
      </c>
      <c r="AR227">
        <v>0</v>
      </c>
      <c r="AS227">
        <v>9044.4499999999989</v>
      </c>
      <c r="AT227">
        <v>0</v>
      </c>
      <c r="AU227">
        <v>365</v>
      </c>
      <c r="AV227">
        <v>0</v>
      </c>
      <c r="AW227">
        <v>6557.74</v>
      </c>
      <c r="AX227">
        <v>0</v>
      </c>
      <c r="AY227">
        <v>6606.36</v>
      </c>
      <c r="AZ227">
        <v>4917</v>
      </c>
      <c r="BA227">
        <v>4695.9799999999996</v>
      </c>
      <c r="BB227">
        <v>63902.7</v>
      </c>
      <c r="BC227" s="3">
        <v>81045.920000000013</v>
      </c>
      <c r="BD227" s="3">
        <v>8042.77</v>
      </c>
      <c r="BE227" s="3">
        <v>17618.150000000001</v>
      </c>
      <c r="BF227" s="3">
        <v>0</v>
      </c>
      <c r="BG227" s="3">
        <v>0</v>
      </c>
      <c r="BH227" s="3">
        <v>0</v>
      </c>
      <c r="BI227" s="3">
        <v>0</v>
      </c>
      <c r="BJ227" s="3">
        <v>18554.740000000002</v>
      </c>
      <c r="BK227" s="3">
        <v>5972.4</v>
      </c>
      <c r="BL227" s="3">
        <v>0</v>
      </c>
      <c r="BM227" s="3">
        <v>0</v>
      </c>
      <c r="BN227" s="3">
        <v>1</v>
      </c>
      <c r="BO227" s="3">
        <v>0</v>
      </c>
      <c r="BP227" s="3">
        <v>8592.8799999999992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-79188.78</v>
      </c>
      <c r="BY227" s="3">
        <v>10095.14</v>
      </c>
      <c r="BZ227" s="3">
        <v>0</v>
      </c>
      <c r="CA227" s="3">
        <v>55497.8</v>
      </c>
      <c r="CB227" s="3">
        <v>0</v>
      </c>
      <c r="CC227" s="3">
        <v>43255.040000000008</v>
      </c>
      <c r="CD227" s="3">
        <v>0</v>
      </c>
    </row>
    <row r="228" spans="1:82" ht="15.05" x14ac:dyDescent="0.3">
      <c r="A228" s="25">
        <v>3502</v>
      </c>
      <c r="B228" s="42" t="str">
        <f>_xlfn.XLOOKUP(A228,'Schools lookup'!A:A,'Schools lookup'!B:B)</f>
        <v>CIP3502</v>
      </c>
      <c r="C228" s="42" t="str">
        <f>_xlfn.XLOOKUP(A228,'Schools lookup'!A:A,'Schools lookup'!C:C)</f>
        <v>St Mary's Catholic Primary</v>
      </c>
      <c r="D228" s="3">
        <v>259419.07</v>
      </c>
      <c r="E228" s="3">
        <v>0</v>
      </c>
      <c r="F228" s="3">
        <v>7172.52</v>
      </c>
      <c r="G228" s="3">
        <v>2084415.48</v>
      </c>
      <c r="H228" s="3">
        <v>0</v>
      </c>
      <c r="I228" s="3">
        <v>107912.49</v>
      </c>
      <c r="J228" s="3">
        <v>0</v>
      </c>
      <c r="K228" s="3">
        <v>102420</v>
      </c>
      <c r="L228" s="3">
        <v>153297.93</v>
      </c>
      <c r="M228" s="3">
        <v>0</v>
      </c>
      <c r="N228" s="3">
        <v>0</v>
      </c>
      <c r="O228" s="3">
        <v>12736.849999999999</v>
      </c>
      <c r="P228" s="3">
        <v>52605.760000000009</v>
      </c>
      <c r="Q228" s="3">
        <v>7999.8799999999992</v>
      </c>
      <c r="R228" s="3">
        <v>2069</v>
      </c>
      <c r="S228" s="3">
        <v>15749.620000000004</v>
      </c>
      <c r="T228" s="3">
        <v>0</v>
      </c>
      <c r="U228" s="3">
        <v>0</v>
      </c>
      <c r="V228" s="3">
        <v>0</v>
      </c>
      <c r="W228" s="3">
        <v>6980</v>
      </c>
      <c r="X228" s="3">
        <v>1240475.4999999993</v>
      </c>
      <c r="Y228" s="3">
        <v>1813.02</v>
      </c>
      <c r="Z228" s="3">
        <v>683232.64</v>
      </c>
      <c r="AA228" s="3">
        <v>23722.799999999996</v>
      </c>
      <c r="AB228">
        <v>153953.90000000002</v>
      </c>
      <c r="AC228">
        <v>0</v>
      </c>
      <c r="AD228">
        <v>30124.149999999998</v>
      </c>
      <c r="AE228">
        <v>3042.71</v>
      </c>
      <c r="AF228">
        <v>4352.5</v>
      </c>
      <c r="AG228">
        <v>23639.61</v>
      </c>
      <c r="AH228">
        <v>6195.25</v>
      </c>
      <c r="AI228">
        <v>24402.829999999998</v>
      </c>
      <c r="AJ228">
        <v>2790.17</v>
      </c>
      <c r="AK228">
        <v>75504.960000000021</v>
      </c>
      <c r="AL228">
        <v>9048.69</v>
      </c>
      <c r="AM228">
        <v>42520.560000000012</v>
      </c>
      <c r="AN228">
        <v>9379.5</v>
      </c>
      <c r="AO228">
        <v>15021.169999999998</v>
      </c>
      <c r="AP228">
        <v>88023.81</v>
      </c>
      <c r="AQ228">
        <v>8240.9499999999971</v>
      </c>
      <c r="AR228">
        <v>0</v>
      </c>
      <c r="AS228">
        <v>3234.91</v>
      </c>
      <c r="AT228">
        <v>0</v>
      </c>
      <c r="AU228">
        <v>2028.26</v>
      </c>
      <c r="AV228">
        <v>0</v>
      </c>
      <c r="AW228">
        <v>7957</v>
      </c>
      <c r="AX228">
        <v>0</v>
      </c>
      <c r="AY228">
        <v>15776.199999999981</v>
      </c>
      <c r="AZ228">
        <v>16318.66</v>
      </c>
      <c r="BA228">
        <v>14071.51</v>
      </c>
      <c r="BB228">
        <v>146127.81999999998</v>
      </c>
      <c r="BC228" s="3">
        <v>1655</v>
      </c>
      <c r="BD228" s="3">
        <v>31257.330000000009</v>
      </c>
      <c r="BE228" s="3">
        <v>38277.14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9398.7000000000007</v>
      </c>
      <c r="BL228" s="3">
        <v>0</v>
      </c>
      <c r="BM228" s="3">
        <v>0</v>
      </c>
      <c r="BN228" s="3">
        <v>1</v>
      </c>
      <c r="BO228" s="3">
        <v>0</v>
      </c>
      <c r="BP228" s="3">
        <v>4065.6</v>
      </c>
      <c r="BQ228" s="3">
        <v>2000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76437.53</v>
      </c>
      <c r="BY228" s="3">
        <v>10505.62</v>
      </c>
      <c r="BZ228" s="3">
        <v>0</v>
      </c>
      <c r="CA228" s="3">
        <v>6980</v>
      </c>
      <c r="CB228" s="3">
        <v>0</v>
      </c>
      <c r="CC228" s="3">
        <v>-29310.570000000003</v>
      </c>
      <c r="CD228" s="3">
        <v>0</v>
      </c>
    </row>
    <row r="229" spans="1:82" ht="15.05" x14ac:dyDescent="0.3">
      <c r="A229" s="25">
        <v>3523</v>
      </c>
      <c r="B229" s="42" t="str">
        <f>_xlfn.XLOOKUP(A229,'Schools lookup'!A:A,'Schools lookup'!B:B)</f>
        <v>CIP3523</v>
      </c>
      <c r="C229" s="42" t="str">
        <f>_xlfn.XLOOKUP(A229,'Schools lookup'!A:A,'Schools lookup'!C:C)</f>
        <v>St Andrew's CofE Methodist (Aided) Primary School</v>
      </c>
      <c r="D229" s="3">
        <v>105492.23</v>
      </c>
      <c r="E229" s="3">
        <v>292.5</v>
      </c>
      <c r="F229" s="3">
        <v>3007.4</v>
      </c>
      <c r="G229" s="3">
        <v>1078765.5899999999</v>
      </c>
      <c r="H229" s="3">
        <v>0</v>
      </c>
      <c r="I229" s="3">
        <v>46966.159999999989</v>
      </c>
      <c r="J229" s="3">
        <v>0</v>
      </c>
      <c r="K229" s="3">
        <v>34345</v>
      </c>
      <c r="L229" s="3">
        <v>80013</v>
      </c>
      <c r="M229" s="3">
        <v>249.89</v>
      </c>
      <c r="N229" s="3">
        <v>4837.2999999999993</v>
      </c>
      <c r="O229" s="3">
        <v>17072.349999999999</v>
      </c>
      <c r="P229" s="3">
        <v>18803.27</v>
      </c>
      <c r="Q229" s="3">
        <v>78469.84</v>
      </c>
      <c r="R229" s="3">
        <v>40.51</v>
      </c>
      <c r="S229" s="3">
        <v>18701.330000000005</v>
      </c>
      <c r="T229" s="3">
        <v>0</v>
      </c>
      <c r="U229" s="3">
        <v>0</v>
      </c>
      <c r="V229" s="3">
        <v>0</v>
      </c>
      <c r="W229" s="3">
        <v>1089</v>
      </c>
      <c r="X229" s="3">
        <v>723176.14000000025</v>
      </c>
      <c r="Y229" s="3">
        <v>33825.78</v>
      </c>
      <c r="Z229" s="3">
        <v>274356.09999999998</v>
      </c>
      <c r="AA229" s="3">
        <v>45001.330000000016</v>
      </c>
      <c r="AB229">
        <v>45869.8</v>
      </c>
      <c r="AC229">
        <v>0</v>
      </c>
      <c r="AD229">
        <v>31319.199999999986</v>
      </c>
      <c r="AE229">
        <v>1907.9</v>
      </c>
      <c r="AF229">
        <v>4435.92</v>
      </c>
      <c r="AG229">
        <v>14023.3</v>
      </c>
      <c r="AH229">
        <v>3081.63</v>
      </c>
      <c r="AI229">
        <v>9922.4199999999983</v>
      </c>
      <c r="AJ229">
        <v>2790</v>
      </c>
      <c r="AK229">
        <v>5160.529999999997</v>
      </c>
      <c r="AL229">
        <v>8263.16</v>
      </c>
      <c r="AM229">
        <v>21101.820000000003</v>
      </c>
      <c r="AN229">
        <v>5039.8999999999996</v>
      </c>
      <c r="AO229">
        <v>2746.11</v>
      </c>
      <c r="AP229">
        <v>26824.800000000017</v>
      </c>
      <c r="AQ229">
        <v>295</v>
      </c>
      <c r="AR229">
        <v>0</v>
      </c>
      <c r="AS229">
        <v>12830.080000000002</v>
      </c>
      <c r="AT229">
        <v>0</v>
      </c>
      <c r="AU229">
        <v>3727.05</v>
      </c>
      <c r="AV229">
        <v>0</v>
      </c>
      <c r="AW229">
        <v>6130.8</v>
      </c>
      <c r="AX229">
        <v>0</v>
      </c>
      <c r="AY229">
        <v>2007.0100000000004</v>
      </c>
      <c r="AZ229">
        <v>6897</v>
      </c>
      <c r="BA229">
        <v>18301.97</v>
      </c>
      <c r="BB229">
        <v>67412.169999999984</v>
      </c>
      <c r="BC229" s="3">
        <v>3837.45</v>
      </c>
      <c r="BD229" s="3">
        <v>22596.16</v>
      </c>
      <c r="BE229" s="3">
        <v>21997.800000000003</v>
      </c>
      <c r="BF229" s="3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6980.85</v>
      </c>
      <c r="BL229" s="3">
        <v>0</v>
      </c>
      <c r="BM229" s="3">
        <v>0</v>
      </c>
      <c r="BN229" s="3">
        <v>1</v>
      </c>
      <c r="BO229" s="3">
        <v>0</v>
      </c>
      <c r="BP229" s="3">
        <v>0</v>
      </c>
      <c r="BQ229" s="3">
        <v>0</v>
      </c>
      <c r="BR229" s="3">
        <v>0</v>
      </c>
      <c r="BS229" s="3">
        <v>0</v>
      </c>
      <c r="BT229" s="3">
        <v>0</v>
      </c>
      <c r="BU229" s="3">
        <v>0</v>
      </c>
      <c r="BV229" s="3">
        <v>0</v>
      </c>
      <c r="BW229" s="3">
        <v>0</v>
      </c>
      <c r="BX229" s="3">
        <v>58878.14</v>
      </c>
      <c r="BY229" s="3">
        <v>9988.25</v>
      </c>
      <c r="BZ229" s="3">
        <v>0</v>
      </c>
      <c r="CA229" s="3">
        <v>1381.5</v>
      </c>
      <c r="CB229" s="3">
        <v>0</v>
      </c>
      <c r="CC229" s="3">
        <v>23655.430000000004</v>
      </c>
      <c r="CD229" s="3">
        <v>0</v>
      </c>
    </row>
    <row r="230" spans="1:82" ht="15.05" x14ac:dyDescent="0.3">
      <c r="A230" s="25">
        <v>3538</v>
      </c>
      <c r="B230" s="42" t="str">
        <f>_xlfn.XLOOKUP(A230,'Schools lookup'!A:A,'Schools lookup'!B:B)</f>
        <v>CIP3538</v>
      </c>
      <c r="C230" s="42" t="str">
        <f>_xlfn.XLOOKUP(A230,'Schools lookup'!A:A,'Schools lookup'!C:C)</f>
        <v>Tintwistle CofE (Aided) Primary School</v>
      </c>
      <c r="D230" s="3">
        <v>18745.830000000009</v>
      </c>
      <c r="E230" s="3">
        <v>39130.789999999994</v>
      </c>
      <c r="F230" s="3">
        <v>5710</v>
      </c>
      <c r="G230" s="3">
        <v>728207.96</v>
      </c>
      <c r="H230" s="3">
        <v>0</v>
      </c>
      <c r="I230" s="3">
        <v>65857.319999999992</v>
      </c>
      <c r="J230" s="3">
        <v>0</v>
      </c>
      <c r="K230" s="3">
        <v>39195</v>
      </c>
      <c r="L230" s="3">
        <v>52424.65</v>
      </c>
      <c r="M230" s="3">
        <v>0</v>
      </c>
      <c r="N230" s="3">
        <v>0</v>
      </c>
      <c r="O230" s="3">
        <v>9839.029999999997</v>
      </c>
      <c r="P230" s="3">
        <v>15730.170000000002</v>
      </c>
      <c r="Q230" s="3">
        <v>8163.22</v>
      </c>
      <c r="R230" s="3">
        <v>0</v>
      </c>
      <c r="S230" s="3">
        <v>7048</v>
      </c>
      <c r="T230" s="3">
        <v>0</v>
      </c>
      <c r="U230" s="3">
        <v>0</v>
      </c>
      <c r="V230" s="3">
        <v>0</v>
      </c>
      <c r="W230" s="3">
        <v>17499.219999999998</v>
      </c>
      <c r="X230" s="3">
        <v>502395.23000000004</v>
      </c>
      <c r="Y230" s="3">
        <v>5105.03</v>
      </c>
      <c r="Z230" s="3">
        <v>188640.65999999992</v>
      </c>
      <c r="AA230" s="3">
        <v>30685.159999999996</v>
      </c>
      <c r="AB230">
        <v>40136.68</v>
      </c>
      <c r="AC230">
        <v>0</v>
      </c>
      <c r="AD230">
        <v>15400.420000000004</v>
      </c>
      <c r="AE230">
        <v>662.1</v>
      </c>
      <c r="AF230">
        <v>1260</v>
      </c>
      <c r="AG230">
        <v>7684.65</v>
      </c>
      <c r="AH230">
        <v>852.74</v>
      </c>
      <c r="AI230">
        <v>13332.3</v>
      </c>
      <c r="AJ230">
        <v>1899.63</v>
      </c>
      <c r="AK230">
        <v>1985.8999999999999</v>
      </c>
      <c r="AL230">
        <v>4824.5800000000008</v>
      </c>
      <c r="AM230">
        <v>12575.96</v>
      </c>
      <c r="AN230">
        <v>4191.6000000000004</v>
      </c>
      <c r="AO230">
        <v>3506.4799999999987</v>
      </c>
      <c r="AP230">
        <v>19450.929999999997</v>
      </c>
      <c r="AQ230">
        <v>7978.78</v>
      </c>
      <c r="AR230">
        <v>0</v>
      </c>
      <c r="AS230">
        <v>588</v>
      </c>
      <c r="AT230">
        <v>0</v>
      </c>
      <c r="AU230">
        <v>0</v>
      </c>
      <c r="AV230">
        <v>2414.16</v>
      </c>
      <c r="AW230">
        <v>0</v>
      </c>
      <c r="AX230">
        <v>0</v>
      </c>
      <c r="AY230">
        <v>18077.41</v>
      </c>
      <c r="AZ230">
        <v>6899.1</v>
      </c>
      <c r="BA230">
        <v>5974.98</v>
      </c>
      <c r="BB230">
        <v>47278.23</v>
      </c>
      <c r="BC230" s="3">
        <v>1000.1000000000001</v>
      </c>
      <c r="BD230" s="3">
        <v>17519.47</v>
      </c>
      <c r="BE230" s="3">
        <v>15418.95</v>
      </c>
      <c r="BF230" s="3">
        <v>0</v>
      </c>
      <c r="BG230" s="3">
        <v>0</v>
      </c>
      <c r="BH230" s="3">
        <v>0</v>
      </c>
      <c r="BI230" s="3">
        <v>10089.17</v>
      </c>
      <c r="BJ230" s="3">
        <v>7764.25</v>
      </c>
      <c r="BK230" s="3">
        <v>5737.66</v>
      </c>
      <c r="BL230" s="3">
        <v>0</v>
      </c>
      <c r="BM230" s="3">
        <v>0</v>
      </c>
      <c r="BN230" s="3">
        <v>1</v>
      </c>
      <c r="BO230" s="3">
        <v>0</v>
      </c>
      <c r="BP230" s="3">
        <v>0</v>
      </c>
      <c r="BQ230" s="3">
        <v>0</v>
      </c>
      <c r="BR230" s="3">
        <v>0</v>
      </c>
      <c r="BS230" s="3">
        <v>0</v>
      </c>
      <c r="BT230" s="3">
        <v>0</v>
      </c>
      <c r="BU230" s="3">
        <v>0</v>
      </c>
      <c r="BV230" s="3">
        <v>0</v>
      </c>
      <c r="BW230" s="3">
        <v>0</v>
      </c>
      <c r="BX230" s="3">
        <v>-32528.049999999996</v>
      </c>
      <c r="BY230" s="3">
        <v>11447.66</v>
      </c>
      <c r="BZ230" s="3">
        <v>0</v>
      </c>
      <c r="CA230" s="3">
        <v>38776.589999999997</v>
      </c>
      <c r="CB230" s="3">
        <v>0</v>
      </c>
      <c r="CC230" s="3">
        <v>3820.0799999999954</v>
      </c>
      <c r="CD230" s="3">
        <v>0</v>
      </c>
    </row>
    <row r="231" spans="1:82" ht="15.05" x14ac:dyDescent="0.3">
      <c r="A231" s="25">
        <v>3540</v>
      </c>
      <c r="B231" s="42" t="str">
        <f>_xlfn.XLOOKUP(A231,'Schools lookup'!A:A,'Schools lookup'!B:B)</f>
        <v>CIP3540</v>
      </c>
      <c r="C231" s="42" t="str">
        <f>_xlfn.XLOOKUP(A231,'Schools lookup'!A:A,'Schools lookup'!C:C)</f>
        <v>All Saints CofE Primary School</v>
      </c>
      <c r="D231" s="3">
        <v>145476.9</v>
      </c>
      <c r="E231" s="3">
        <v>-9058.7800000000007</v>
      </c>
      <c r="F231" s="3">
        <v>3986.89</v>
      </c>
      <c r="G231" s="3">
        <v>538554.80000000005</v>
      </c>
      <c r="H231" s="3">
        <v>0</v>
      </c>
      <c r="I231" s="3">
        <v>9392.49</v>
      </c>
      <c r="J231" s="3">
        <v>0</v>
      </c>
      <c r="K231" s="3">
        <v>35560</v>
      </c>
      <c r="L231" s="3">
        <v>36961.29</v>
      </c>
      <c r="M231" s="3">
        <v>0</v>
      </c>
      <c r="N231" s="3">
        <v>0</v>
      </c>
      <c r="O231" s="3">
        <v>14103.130000000001</v>
      </c>
      <c r="P231" s="3">
        <v>13055.74</v>
      </c>
      <c r="Q231" s="3">
        <v>200.77</v>
      </c>
      <c r="R231" s="3">
        <v>59.33</v>
      </c>
      <c r="S231" s="3">
        <v>1080.4499999999998</v>
      </c>
      <c r="T231" s="3">
        <v>0</v>
      </c>
      <c r="U231" s="3">
        <v>0</v>
      </c>
      <c r="V231" s="3">
        <v>0</v>
      </c>
      <c r="W231" s="3">
        <v>12498.6</v>
      </c>
      <c r="X231" s="3">
        <v>259601.99999999991</v>
      </c>
      <c r="Y231" s="3">
        <v>20173.670000000002</v>
      </c>
      <c r="Z231" s="3">
        <v>126645.51</v>
      </c>
      <c r="AA231" s="3">
        <v>8323.8199999999979</v>
      </c>
      <c r="AB231">
        <v>44137.240000000013</v>
      </c>
      <c r="AC231">
        <v>0</v>
      </c>
      <c r="AD231">
        <v>23289.580000000005</v>
      </c>
      <c r="AE231">
        <v>382.1</v>
      </c>
      <c r="AF231">
        <v>5767.0599999999995</v>
      </c>
      <c r="AG231">
        <v>6647.63</v>
      </c>
      <c r="AH231">
        <v>2570.4699999999998</v>
      </c>
      <c r="AI231">
        <v>20610.2</v>
      </c>
      <c r="AJ231">
        <v>0</v>
      </c>
      <c r="AK231">
        <v>15022.810000000001</v>
      </c>
      <c r="AL231">
        <v>1322.17</v>
      </c>
      <c r="AM231">
        <v>11837.260000000002</v>
      </c>
      <c r="AN231">
        <v>1447.1</v>
      </c>
      <c r="AO231">
        <v>2057.8999999999996</v>
      </c>
      <c r="AP231">
        <v>32095.45</v>
      </c>
      <c r="AQ231">
        <v>0</v>
      </c>
      <c r="AR231">
        <v>0</v>
      </c>
      <c r="AS231">
        <v>7975.92</v>
      </c>
      <c r="AT231">
        <v>0</v>
      </c>
      <c r="AU231">
        <v>2770.35</v>
      </c>
      <c r="AV231">
        <v>0</v>
      </c>
      <c r="AW231">
        <v>0</v>
      </c>
      <c r="AX231">
        <v>0</v>
      </c>
      <c r="AY231">
        <v>3708.7400000000007</v>
      </c>
      <c r="AZ231">
        <v>2308.1</v>
      </c>
      <c r="BA231">
        <v>48082.92</v>
      </c>
      <c r="BB231">
        <v>41333.759999999973</v>
      </c>
      <c r="BC231" s="3">
        <v>12993.670000000004</v>
      </c>
      <c r="BD231" s="3">
        <v>9625.8499999999985</v>
      </c>
      <c r="BE231" s="3">
        <v>17009.929999999986</v>
      </c>
      <c r="BF231" s="3">
        <v>0</v>
      </c>
      <c r="BG231" s="3">
        <v>0</v>
      </c>
      <c r="BH231" s="3">
        <v>0</v>
      </c>
      <c r="BI231" s="3">
        <v>14538.970000000001</v>
      </c>
      <c r="BJ231" s="3">
        <v>0</v>
      </c>
      <c r="BK231" s="3">
        <v>5170.5</v>
      </c>
      <c r="BL231" s="3">
        <v>0</v>
      </c>
      <c r="BM231" s="3">
        <v>0</v>
      </c>
      <c r="BN231" s="3">
        <v>1</v>
      </c>
      <c r="BO231" s="3">
        <v>0</v>
      </c>
      <c r="BP231" s="3">
        <v>0</v>
      </c>
      <c r="BQ231" s="3">
        <v>0</v>
      </c>
      <c r="BR231" s="3">
        <v>0</v>
      </c>
      <c r="BS231" s="3">
        <v>0</v>
      </c>
      <c r="BT231" s="3">
        <v>0</v>
      </c>
      <c r="BU231" s="3">
        <v>128.38999999999999</v>
      </c>
      <c r="BV231" s="3">
        <v>0</v>
      </c>
      <c r="BW231" s="3">
        <v>0</v>
      </c>
      <c r="BX231" s="3">
        <v>66703.69</v>
      </c>
      <c r="BY231" s="3">
        <v>9029</v>
      </c>
      <c r="BZ231" s="3">
        <v>0</v>
      </c>
      <c r="CA231" s="3">
        <v>-11099.149999999994</v>
      </c>
      <c r="CB231" s="3">
        <v>0</v>
      </c>
      <c r="CC231" s="3">
        <v>-118669.24999999999</v>
      </c>
      <c r="CD231" s="3">
        <v>0</v>
      </c>
    </row>
    <row r="232" spans="1:82" ht="15.05" x14ac:dyDescent="0.3">
      <c r="A232" s="25">
        <v>3549</v>
      </c>
      <c r="B232" s="42" t="str">
        <f>_xlfn.XLOOKUP(A232,'Schools lookup'!A:A,'Schools lookup'!B:B)</f>
        <v>CIP3549</v>
      </c>
      <c r="C232" s="42" t="str">
        <f>_xlfn.XLOOKUP(A232,'Schools lookup'!A:A,'Schools lookup'!C:C)</f>
        <v>St Joseph's Catholic and CofE (VA) Primary School</v>
      </c>
      <c r="D232" s="3">
        <v>11773.949999999999</v>
      </c>
      <c r="E232" s="3">
        <v>14712.9</v>
      </c>
      <c r="F232" s="3">
        <v>1733.62</v>
      </c>
      <c r="G232" s="3">
        <v>1067719.79</v>
      </c>
      <c r="H232" s="3">
        <v>0</v>
      </c>
      <c r="I232" s="3">
        <v>18028.13</v>
      </c>
      <c r="J232" s="3">
        <v>0</v>
      </c>
      <c r="K232" s="3">
        <v>89631</v>
      </c>
      <c r="L232" s="3">
        <v>70651.41</v>
      </c>
      <c r="M232" s="3">
        <v>0</v>
      </c>
      <c r="N232" s="3">
        <v>0</v>
      </c>
      <c r="O232" s="3">
        <v>23498.689999999995</v>
      </c>
      <c r="P232" s="3">
        <v>15834.519999999999</v>
      </c>
      <c r="Q232" s="3">
        <v>3731.75</v>
      </c>
      <c r="R232" s="3">
        <v>4261.55</v>
      </c>
      <c r="S232" s="3">
        <v>7728.97</v>
      </c>
      <c r="T232" s="3">
        <v>0</v>
      </c>
      <c r="U232" s="3">
        <v>0</v>
      </c>
      <c r="V232" s="3">
        <v>0</v>
      </c>
      <c r="W232" s="3">
        <v>3000</v>
      </c>
      <c r="X232" s="3">
        <v>728939.85999999987</v>
      </c>
      <c r="Y232" s="3">
        <v>2124.71</v>
      </c>
      <c r="Z232" s="3">
        <v>189899.23999999993</v>
      </c>
      <c r="AA232" s="3">
        <v>0</v>
      </c>
      <c r="AB232">
        <v>48041.220000000008</v>
      </c>
      <c r="AC232">
        <v>0</v>
      </c>
      <c r="AD232">
        <v>33116.69999999999</v>
      </c>
      <c r="AE232">
        <v>739.2</v>
      </c>
      <c r="AF232">
        <v>2803</v>
      </c>
      <c r="AG232">
        <v>13304.28</v>
      </c>
      <c r="AH232">
        <v>4226.38</v>
      </c>
      <c r="AI232">
        <v>26103.99</v>
      </c>
      <c r="AJ232">
        <v>1279.5899999999999</v>
      </c>
      <c r="AK232">
        <v>27837.550000000003</v>
      </c>
      <c r="AL232">
        <v>3153.1500000000005</v>
      </c>
      <c r="AM232">
        <v>14252.060000000001</v>
      </c>
      <c r="AN232">
        <v>3018.95</v>
      </c>
      <c r="AO232">
        <v>3347.79</v>
      </c>
      <c r="AP232">
        <v>23610.410000000007</v>
      </c>
      <c r="AQ232">
        <v>9529.5499999999993</v>
      </c>
      <c r="AR232">
        <v>0</v>
      </c>
      <c r="AS232">
        <v>9510.01</v>
      </c>
      <c r="AT232" s="20">
        <v>0</v>
      </c>
      <c r="AU232">
        <v>2816.42</v>
      </c>
      <c r="AV232">
        <v>0</v>
      </c>
      <c r="AW232">
        <v>0</v>
      </c>
      <c r="AX232">
        <v>0</v>
      </c>
      <c r="AY232">
        <v>635.31000000000006</v>
      </c>
      <c r="AZ232">
        <v>5338.5</v>
      </c>
      <c r="BA232">
        <v>3842.01</v>
      </c>
      <c r="BB232">
        <v>63180.65</v>
      </c>
      <c r="BC232" s="3">
        <v>6759</v>
      </c>
      <c r="BD232" s="3">
        <v>42931.469999999994</v>
      </c>
      <c r="BE232" s="3">
        <v>20860.16</v>
      </c>
      <c r="BF232" s="3">
        <v>0</v>
      </c>
      <c r="BG232" s="3">
        <v>0</v>
      </c>
      <c r="BH232" s="3">
        <v>0</v>
      </c>
      <c r="BI232" s="3">
        <v>0</v>
      </c>
      <c r="BJ232" s="3">
        <v>0</v>
      </c>
      <c r="BK232" s="3">
        <v>6452.08</v>
      </c>
      <c r="BL232" s="3">
        <v>0</v>
      </c>
      <c r="BM232" s="3">
        <v>0</v>
      </c>
      <c r="BN232" s="3">
        <v>1</v>
      </c>
      <c r="BO232" s="3">
        <v>0</v>
      </c>
      <c r="BP232" s="3">
        <v>1500</v>
      </c>
      <c r="BQ232" s="3">
        <v>0</v>
      </c>
      <c r="BR232" s="3">
        <v>0</v>
      </c>
      <c r="BS232" s="3">
        <v>0</v>
      </c>
      <c r="BT232" s="3">
        <v>0</v>
      </c>
      <c r="BU232" s="3">
        <v>1865.7</v>
      </c>
      <c r="BV232" s="3">
        <v>0</v>
      </c>
      <c r="BW232" s="3">
        <v>0</v>
      </c>
      <c r="BX232" s="3">
        <v>21658.6</v>
      </c>
      <c r="BY232" s="3">
        <v>4820</v>
      </c>
      <c r="BZ232" s="3">
        <v>0</v>
      </c>
      <c r="CA232" s="3">
        <v>17712.900000000001</v>
      </c>
      <c r="CB232" s="3">
        <v>0</v>
      </c>
      <c r="CC232" s="3">
        <v>4198.4799999999996</v>
      </c>
      <c r="CD232" s="3">
        <v>0</v>
      </c>
    </row>
    <row r="233" spans="1:82" ht="15.05" x14ac:dyDescent="0.3">
      <c r="A233" s="25">
        <v>3551</v>
      </c>
      <c r="B233" s="42" t="str">
        <f>_xlfn.XLOOKUP(A233,'Schools lookup'!A:A,'Schools lookup'!B:B)</f>
        <v>CIP3551</v>
      </c>
      <c r="C233" s="42" t="str">
        <f>_xlfn.XLOOKUP(A233,'Schools lookup'!A:A,'Schools lookup'!C:C)</f>
        <v>Sharley Park Community Primary School</v>
      </c>
      <c r="D233" s="3">
        <v>1101761.22</v>
      </c>
      <c r="E233" s="3">
        <v>36519.479999999996</v>
      </c>
      <c r="F233" s="3">
        <v>43573.71</v>
      </c>
      <c r="G233" s="3">
        <v>2408680.11</v>
      </c>
      <c r="H233" s="3">
        <v>0</v>
      </c>
      <c r="I233" s="3">
        <v>170298.43999999997</v>
      </c>
      <c r="J233" s="3">
        <v>0</v>
      </c>
      <c r="K233" s="3">
        <v>318111</v>
      </c>
      <c r="L233" s="3">
        <v>143356.65999999997</v>
      </c>
      <c r="M233" s="3">
        <v>0</v>
      </c>
      <c r="N233" s="3">
        <v>0</v>
      </c>
      <c r="O233" s="3">
        <v>54942.41</v>
      </c>
      <c r="P233" s="3">
        <v>30164.68</v>
      </c>
      <c r="Q233" s="3">
        <v>1561.5900000000001</v>
      </c>
      <c r="R233" s="3">
        <v>98.46</v>
      </c>
      <c r="S233" s="3">
        <v>0</v>
      </c>
      <c r="T233" s="3">
        <v>0</v>
      </c>
      <c r="U233" s="3">
        <v>0</v>
      </c>
      <c r="V233" s="3">
        <v>0</v>
      </c>
      <c r="W233" s="3">
        <v>27527.3</v>
      </c>
      <c r="X233" s="3">
        <v>1212051.8599999999</v>
      </c>
      <c r="Y233" s="3">
        <v>19183.240000000002</v>
      </c>
      <c r="Z233" s="3">
        <v>870541.07999999984</v>
      </c>
      <c r="AA233" s="3">
        <v>59349.729999999974</v>
      </c>
      <c r="AB233">
        <v>133529.92999999996</v>
      </c>
      <c r="AC233">
        <v>1287.26</v>
      </c>
      <c r="AD233">
        <v>101237.84000000004</v>
      </c>
      <c r="AE233">
        <v>12436.29</v>
      </c>
      <c r="AF233">
        <v>3384.5</v>
      </c>
      <c r="AG233">
        <v>30617.4</v>
      </c>
      <c r="AH233">
        <v>6514.5300000000007</v>
      </c>
      <c r="AI233">
        <v>34887.96</v>
      </c>
      <c r="AJ233">
        <v>3762.46</v>
      </c>
      <c r="AK233">
        <v>7202.5400000000018</v>
      </c>
      <c r="AL233">
        <v>11402.450000000003</v>
      </c>
      <c r="AM233">
        <v>49625.3</v>
      </c>
      <c r="AN233">
        <v>76590</v>
      </c>
      <c r="AO233">
        <v>5429.4800000000005</v>
      </c>
      <c r="AP233">
        <v>66078.419999999984</v>
      </c>
      <c r="AQ233">
        <v>1923.94</v>
      </c>
      <c r="AR233">
        <v>0</v>
      </c>
      <c r="AS233">
        <v>0</v>
      </c>
      <c r="AT233">
        <v>0</v>
      </c>
      <c r="AU233">
        <v>40272.89</v>
      </c>
      <c r="AV233">
        <v>0</v>
      </c>
      <c r="AW233">
        <v>0</v>
      </c>
      <c r="AX233">
        <v>0</v>
      </c>
      <c r="AY233">
        <v>20721.939999999999</v>
      </c>
      <c r="AZ233">
        <v>13497</v>
      </c>
      <c r="BA233">
        <v>10414</v>
      </c>
      <c r="BB233">
        <v>137148.36000000002</v>
      </c>
      <c r="BC233" s="3">
        <v>916</v>
      </c>
      <c r="BD233" s="3">
        <v>8024.57</v>
      </c>
      <c r="BE233" s="3">
        <v>52864.06</v>
      </c>
      <c r="BF233" s="3">
        <v>0</v>
      </c>
      <c r="BG233" s="3">
        <v>0</v>
      </c>
      <c r="BH233" s="3">
        <v>0</v>
      </c>
      <c r="BI233" s="3">
        <v>24067.340000000011</v>
      </c>
      <c r="BJ233" s="3">
        <v>0</v>
      </c>
      <c r="BK233" s="3">
        <v>8516.8799999999992</v>
      </c>
      <c r="BL233" s="3">
        <v>0</v>
      </c>
      <c r="BM233" s="3">
        <v>0</v>
      </c>
      <c r="BN233" s="3">
        <v>1</v>
      </c>
      <c r="BO233" s="3">
        <v>0</v>
      </c>
      <c r="BP233" s="3">
        <v>0</v>
      </c>
      <c r="BQ233" s="3">
        <v>0</v>
      </c>
      <c r="BR233" s="3">
        <v>0</v>
      </c>
      <c r="BS233" s="3">
        <v>0</v>
      </c>
      <c r="BT233" s="3">
        <v>1417</v>
      </c>
      <c r="BU233" s="3">
        <v>67126.31</v>
      </c>
      <c r="BV233" s="3">
        <v>0</v>
      </c>
      <c r="BW233" s="3">
        <v>0</v>
      </c>
      <c r="BX233" s="3">
        <v>1238079.54</v>
      </c>
      <c r="BY233" s="3">
        <v>0</v>
      </c>
      <c r="BZ233" s="3">
        <v>-16452.72</v>
      </c>
      <c r="CA233" s="3">
        <v>39979.439999999988</v>
      </c>
      <c r="CB233" s="3">
        <v>0</v>
      </c>
      <c r="CC233" s="3">
        <v>72262.14</v>
      </c>
      <c r="CD233" s="3">
        <v>0</v>
      </c>
    </row>
    <row r="234" spans="1:82" ht="15.05" x14ac:dyDescent="0.3">
      <c r="A234" s="26">
        <v>4019</v>
      </c>
      <c r="B234" s="42" t="str">
        <f>_xlfn.XLOOKUP(A234,'Schools lookup'!A:A,'Schools lookup'!B:B)</f>
        <v>CIS4019</v>
      </c>
      <c r="C234" s="42" t="str">
        <f>_xlfn.XLOOKUP(A234,'Schools lookup'!A:A,'Schools lookup'!C:C)</f>
        <v>Chapel-en-le-Frith High School</v>
      </c>
      <c r="D234" s="3">
        <v>-144362.77000000002</v>
      </c>
      <c r="E234" s="3">
        <v>-21730.639999999999</v>
      </c>
      <c r="F234" s="3">
        <v>106177.59</v>
      </c>
      <c r="G234" s="3">
        <v>7360523.1200000001</v>
      </c>
      <c r="H234" s="3">
        <v>0</v>
      </c>
      <c r="I234" s="3">
        <v>780946.46999999986</v>
      </c>
      <c r="J234" s="3">
        <v>0</v>
      </c>
      <c r="K234" s="3">
        <v>266475</v>
      </c>
      <c r="L234" s="3">
        <v>178195.93</v>
      </c>
      <c r="M234" s="3">
        <v>0</v>
      </c>
      <c r="N234" s="3">
        <v>0</v>
      </c>
      <c r="O234" s="3">
        <v>64086.249999999993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4595650.2800000031</v>
      </c>
      <c r="Y234" s="3">
        <v>364.93</v>
      </c>
      <c r="Z234" s="3">
        <v>1509005.1400000004</v>
      </c>
      <c r="AA234" s="3">
        <v>0</v>
      </c>
      <c r="AB234">
        <v>419805.06999999989</v>
      </c>
      <c r="AC234">
        <v>0</v>
      </c>
      <c r="AD234">
        <v>12571.570000000003</v>
      </c>
      <c r="AE234">
        <v>32812.86</v>
      </c>
      <c r="AF234">
        <v>15554.68</v>
      </c>
      <c r="AG234">
        <v>3079.87</v>
      </c>
      <c r="AH234">
        <v>1658.39</v>
      </c>
      <c r="AI234">
        <v>7752.65</v>
      </c>
      <c r="AJ234">
        <v>0</v>
      </c>
      <c r="AK234">
        <v>0</v>
      </c>
      <c r="AL234">
        <v>20817.539999999994</v>
      </c>
      <c r="AM234">
        <v>113194.28000000003</v>
      </c>
      <c r="AN234">
        <v>209810.5</v>
      </c>
      <c r="AO234">
        <v>5186.6399999999994</v>
      </c>
      <c r="AP234">
        <v>111682.40000000011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82423.549999999988</v>
      </c>
      <c r="AY234">
        <v>93774.399999999994</v>
      </c>
      <c r="AZ234">
        <v>31086</v>
      </c>
      <c r="BA234">
        <v>48104.229999999996</v>
      </c>
      <c r="BB234">
        <v>111434.76000000001</v>
      </c>
      <c r="BC234" s="3">
        <v>71560.149999999994</v>
      </c>
      <c r="BD234" s="3">
        <v>128319.70000000001</v>
      </c>
      <c r="BE234" s="3">
        <v>64309.709999999992</v>
      </c>
      <c r="BF234" s="3">
        <v>1029364.95</v>
      </c>
      <c r="BG234" s="3">
        <v>0</v>
      </c>
      <c r="BH234" s="3">
        <v>0</v>
      </c>
      <c r="BI234" s="3">
        <v>0</v>
      </c>
      <c r="BJ234" s="3">
        <v>0</v>
      </c>
      <c r="BK234" s="3">
        <v>20056.560000000001</v>
      </c>
      <c r="BL234" s="3">
        <v>0</v>
      </c>
      <c r="BM234" s="3">
        <v>0</v>
      </c>
      <c r="BN234" s="3">
        <v>1</v>
      </c>
      <c r="BO234" s="3">
        <v>0</v>
      </c>
      <c r="BP234" s="3">
        <v>0</v>
      </c>
      <c r="BQ234" s="3">
        <v>22843.629999999997</v>
      </c>
      <c r="BR234" s="3">
        <v>0</v>
      </c>
      <c r="BS234" s="3">
        <v>0</v>
      </c>
      <c r="BT234" s="3">
        <v>0</v>
      </c>
      <c r="BU234" s="3">
        <v>0</v>
      </c>
      <c r="BV234" s="3">
        <v>557.5</v>
      </c>
      <c r="BW234" s="3">
        <v>0</v>
      </c>
      <c r="BX234" s="3">
        <v>-213460.25</v>
      </c>
      <c r="BY234" s="3">
        <v>102833.02</v>
      </c>
      <c r="BZ234" s="3">
        <v>0</v>
      </c>
      <c r="CA234" s="3">
        <v>-21730.639999999999</v>
      </c>
      <c r="CB234" s="3">
        <v>0</v>
      </c>
      <c r="CC234" s="3">
        <v>-71331.83</v>
      </c>
      <c r="CD234" s="3">
        <v>0</v>
      </c>
    </row>
    <row r="235" spans="1:82" ht="15.05" x14ac:dyDescent="0.3">
      <c r="A235" s="26">
        <v>4057</v>
      </c>
      <c r="B235" s="42" t="str">
        <f>_xlfn.XLOOKUP(A235,'Schools lookup'!A:A,'Schools lookup'!B:B)</f>
        <v>CIS4057</v>
      </c>
      <c r="C235" s="42" t="str">
        <f>_xlfn.XLOOKUP(A235,'Schools lookup'!A:A,'Schools lookup'!C:C)</f>
        <v>New Mills School &amp; Sixth Form</v>
      </c>
      <c r="D235" s="3">
        <v>-380587.19</v>
      </c>
      <c r="E235" s="3">
        <v>0</v>
      </c>
      <c r="F235" s="3">
        <v>123.50999999999999</v>
      </c>
      <c r="G235" s="3">
        <v>4931780.45</v>
      </c>
      <c r="H235" s="3">
        <v>0</v>
      </c>
      <c r="I235" s="3">
        <v>410293.81999999995</v>
      </c>
      <c r="J235" s="3">
        <v>0</v>
      </c>
      <c r="K235" s="3">
        <v>223785</v>
      </c>
      <c r="L235" s="3">
        <v>114192</v>
      </c>
      <c r="M235" s="3">
        <v>0</v>
      </c>
      <c r="N235" s="3">
        <v>30106.6</v>
      </c>
      <c r="O235" s="3">
        <v>93453.319999999992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2735251.2199999997</v>
      </c>
      <c r="Y235" s="3">
        <v>5252.0199999999995</v>
      </c>
      <c r="Z235" s="3">
        <v>996607.58</v>
      </c>
      <c r="AA235" s="3">
        <v>189434.90000000002</v>
      </c>
      <c r="AB235">
        <v>330342.76</v>
      </c>
      <c r="AC235">
        <v>528.11</v>
      </c>
      <c r="AD235">
        <v>4498.9900000000007</v>
      </c>
      <c r="AE235">
        <v>39945.54</v>
      </c>
      <c r="AF235">
        <v>8967.09</v>
      </c>
      <c r="AG235">
        <v>2236.34</v>
      </c>
      <c r="AH235">
        <v>1204.18</v>
      </c>
      <c r="AI235">
        <v>68697.549999999988</v>
      </c>
      <c r="AJ235">
        <v>7445.0800000000008</v>
      </c>
      <c r="AK235">
        <v>10430.719999999994</v>
      </c>
      <c r="AL235">
        <v>22617.300000000003</v>
      </c>
      <c r="AM235">
        <v>111753.28</v>
      </c>
      <c r="AN235">
        <v>126260</v>
      </c>
      <c r="AO235">
        <v>38716.850000000013</v>
      </c>
      <c r="AP235">
        <v>180712.35000000003</v>
      </c>
      <c r="AQ235">
        <v>4323.8500000000004</v>
      </c>
      <c r="AR235">
        <v>0</v>
      </c>
      <c r="AS235">
        <v>12642.439999999999</v>
      </c>
      <c r="AT235" s="20">
        <v>0</v>
      </c>
      <c r="AU235">
        <v>515.89</v>
      </c>
      <c r="AV235">
        <v>0</v>
      </c>
      <c r="AW235">
        <v>0</v>
      </c>
      <c r="AX235">
        <v>86504.71</v>
      </c>
      <c r="AY235">
        <v>132001.17000000001</v>
      </c>
      <c r="AZ235">
        <v>22572</v>
      </c>
      <c r="BA235">
        <v>25853.1</v>
      </c>
      <c r="BB235">
        <v>109039.85000000002</v>
      </c>
      <c r="BC235" s="3">
        <v>45649.360000000008</v>
      </c>
      <c r="BD235" s="3">
        <v>213397.97000000009</v>
      </c>
      <c r="BE235" s="3">
        <v>49667.100000000006</v>
      </c>
      <c r="BF235" s="3">
        <v>0</v>
      </c>
      <c r="BG235" s="3">
        <v>0</v>
      </c>
      <c r="BH235" s="3">
        <v>0</v>
      </c>
      <c r="BI235" s="3">
        <v>0</v>
      </c>
      <c r="BJ235" s="3">
        <v>0</v>
      </c>
      <c r="BK235" s="3">
        <v>15145.94</v>
      </c>
      <c r="BL235" s="3">
        <v>0</v>
      </c>
      <c r="BM235" s="3">
        <v>0</v>
      </c>
      <c r="BN235" s="3">
        <v>1</v>
      </c>
      <c r="BO235" s="3">
        <v>0</v>
      </c>
      <c r="BP235" s="3">
        <v>0</v>
      </c>
      <c r="BQ235" s="3">
        <v>0</v>
      </c>
      <c r="BR235" s="3">
        <v>0</v>
      </c>
      <c r="BS235" s="3">
        <v>0</v>
      </c>
      <c r="BT235" s="3">
        <v>0</v>
      </c>
      <c r="BU235" s="3">
        <v>0</v>
      </c>
      <c r="BV235" s="3">
        <v>0</v>
      </c>
      <c r="BW235" s="3">
        <v>0</v>
      </c>
      <c r="BX235" s="3">
        <v>-160045.29999999999</v>
      </c>
      <c r="BY235" s="3">
        <v>15269.45</v>
      </c>
      <c r="BZ235" s="3">
        <v>0</v>
      </c>
      <c r="CA235" s="3">
        <v>0</v>
      </c>
      <c r="CB235" s="3">
        <v>0</v>
      </c>
      <c r="CC235" s="3">
        <v>5028</v>
      </c>
      <c r="CD235" s="3">
        <v>0</v>
      </c>
    </row>
    <row r="236" spans="1:82" ht="15.05" x14ac:dyDescent="0.3">
      <c r="A236" s="26">
        <v>4173</v>
      </c>
      <c r="B236" s="42" t="str">
        <f>_xlfn.XLOOKUP(A236,'Schools lookup'!A:A,'Schools lookup'!B:B)</f>
        <v>CIS4173</v>
      </c>
      <c r="C236" s="42" t="str">
        <f>_xlfn.XLOOKUP(A236,'Schools lookup'!A:A,'Schools lookup'!C:C)</f>
        <v>Tibshelf Community School</v>
      </c>
      <c r="D236" s="3">
        <v>823943.39999999991</v>
      </c>
      <c r="E236" s="3">
        <v>5169.3100000000004</v>
      </c>
      <c r="F236" s="3">
        <v>382121.47</v>
      </c>
      <c r="G236" s="3">
        <v>6108700.9000000004</v>
      </c>
      <c r="H236" s="3">
        <v>0</v>
      </c>
      <c r="I236" s="3">
        <v>433834.06</v>
      </c>
      <c r="J236" s="3">
        <v>0</v>
      </c>
      <c r="K236" s="3">
        <v>305695</v>
      </c>
      <c r="L236" s="3">
        <v>160986.41</v>
      </c>
      <c r="M236" s="3">
        <v>3924.36</v>
      </c>
      <c r="N236" s="3">
        <v>21860.639999999999</v>
      </c>
      <c r="O236" s="3">
        <v>102948.58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3707883.0199999996</v>
      </c>
      <c r="Y236" s="3">
        <v>43587.330000000016</v>
      </c>
      <c r="Z236" s="3">
        <v>1364640.5800000008</v>
      </c>
      <c r="AA236" s="3">
        <v>224316.0799999999</v>
      </c>
      <c r="AB236">
        <v>471214.4</v>
      </c>
      <c r="AC236">
        <v>2953.36</v>
      </c>
      <c r="AD236">
        <v>38290.280000000013</v>
      </c>
      <c r="AE236">
        <v>26596.81</v>
      </c>
      <c r="AF236">
        <v>3685.7</v>
      </c>
      <c r="AG236">
        <v>2687.53</v>
      </c>
      <c r="AH236">
        <v>1447.13</v>
      </c>
      <c r="AI236">
        <v>91471.870000000039</v>
      </c>
      <c r="AJ236">
        <v>21653.309999999998</v>
      </c>
      <c r="AK236">
        <v>11109.639999999998</v>
      </c>
      <c r="AL236">
        <v>10274.460000000001</v>
      </c>
      <c r="AM236">
        <v>127886.62999999999</v>
      </c>
      <c r="AN236">
        <v>263625</v>
      </c>
      <c r="AO236">
        <v>11836.289999999999</v>
      </c>
      <c r="AP236">
        <v>84406.230000000025</v>
      </c>
      <c r="AQ236">
        <v>17536.699999999997</v>
      </c>
      <c r="AR236">
        <v>0</v>
      </c>
      <c r="AS236">
        <v>19869.189999999999</v>
      </c>
      <c r="AT236">
        <v>0</v>
      </c>
      <c r="AU236">
        <v>5290.8899999999994</v>
      </c>
      <c r="AV236">
        <v>7751.85</v>
      </c>
      <c r="AW236">
        <v>8701.3499999999985</v>
      </c>
      <c r="AX236">
        <v>62422.45</v>
      </c>
      <c r="AY236">
        <v>93617.93</v>
      </c>
      <c r="AZ236">
        <v>29350.15</v>
      </c>
      <c r="BA236">
        <v>14153.860000000002</v>
      </c>
      <c r="BB236">
        <v>99760.940000000017</v>
      </c>
      <c r="BC236" s="3">
        <v>41148.900000000009</v>
      </c>
      <c r="BD236" s="3">
        <v>80803.12</v>
      </c>
      <c r="BE236" s="3">
        <v>60938.899999999994</v>
      </c>
      <c r="BF236" s="3">
        <v>0</v>
      </c>
      <c r="BG236" s="3">
        <v>0</v>
      </c>
      <c r="BH236" s="3">
        <v>0</v>
      </c>
      <c r="BI236" s="3">
        <v>0</v>
      </c>
      <c r="BJ236" s="3">
        <v>0</v>
      </c>
      <c r="BK236" s="3">
        <v>17677.189999999999</v>
      </c>
      <c r="BL236" s="3">
        <v>0</v>
      </c>
      <c r="BM236" s="3">
        <v>0</v>
      </c>
      <c r="BN236" s="3">
        <v>1</v>
      </c>
      <c r="BO236" s="3">
        <v>0</v>
      </c>
      <c r="BP236" s="3">
        <v>21622.039999999997</v>
      </c>
      <c r="BQ236" s="3">
        <v>17457.14</v>
      </c>
      <c r="BR236" s="3">
        <v>1625</v>
      </c>
      <c r="BS236" s="3">
        <v>0</v>
      </c>
      <c r="BT236" s="3">
        <v>0</v>
      </c>
      <c r="BU236" s="3">
        <v>41703.629999999997</v>
      </c>
      <c r="BV236" s="3">
        <v>4902.7</v>
      </c>
      <c r="BW236" s="3">
        <v>0</v>
      </c>
      <c r="BX236" s="3">
        <v>910981.47</v>
      </c>
      <c r="BY236" s="3">
        <v>69123.8</v>
      </c>
      <c r="BZ236" s="3">
        <v>243364.35</v>
      </c>
      <c r="CA236" s="3">
        <v>5169.3100000000004</v>
      </c>
      <c r="CB236" s="3">
        <v>0</v>
      </c>
      <c r="CC236" s="3">
        <v>43264.36</v>
      </c>
      <c r="CD236" s="3">
        <v>0</v>
      </c>
    </row>
    <row r="237" spans="1:82" ht="15.05" x14ac:dyDescent="0.3">
      <c r="A237" s="26">
        <v>4192</v>
      </c>
      <c r="B237" s="42" t="str">
        <f>_xlfn.XLOOKUP(A237,'Schools lookup'!A:A,'Schools lookup'!B:B)</f>
        <v>CIS4192</v>
      </c>
      <c r="C237" s="42" t="str">
        <f>_xlfn.XLOOKUP(A237,'Schools lookup'!A:A,'Schools lookup'!C:C)</f>
        <v>Whittington Green School</v>
      </c>
      <c r="D237" s="3">
        <v>208368.57</v>
      </c>
      <c r="E237" s="3">
        <v>-39173.490000000005</v>
      </c>
      <c r="F237" s="3">
        <v>13696.62</v>
      </c>
      <c r="G237" s="3">
        <v>5121531</v>
      </c>
      <c r="H237" s="3">
        <v>0</v>
      </c>
      <c r="I237" s="3">
        <v>313714.59000000003</v>
      </c>
      <c r="J237" s="3">
        <v>0</v>
      </c>
      <c r="K237" s="3">
        <v>338480</v>
      </c>
      <c r="L237" s="3">
        <v>131694.12</v>
      </c>
      <c r="M237" s="3">
        <v>0</v>
      </c>
      <c r="N237" s="3">
        <v>2014.86</v>
      </c>
      <c r="O237" s="3">
        <v>107880.87000000004</v>
      </c>
      <c r="P237" s="3">
        <v>2437.13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3481756.7100000018</v>
      </c>
      <c r="Y237" s="3">
        <v>5735.1500000000005</v>
      </c>
      <c r="Z237" s="3">
        <v>1039095.0199999992</v>
      </c>
      <c r="AA237" s="3">
        <v>125634.48000000003</v>
      </c>
      <c r="AB237">
        <v>295605.4699999998</v>
      </c>
      <c r="AC237">
        <v>1470.76</v>
      </c>
      <c r="AD237">
        <v>4170.7599999999984</v>
      </c>
      <c r="AE237">
        <v>28116.950000000004</v>
      </c>
      <c r="AF237">
        <v>7183</v>
      </c>
      <c r="AG237">
        <v>2154.6</v>
      </c>
      <c r="AH237">
        <v>1160.17</v>
      </c>
      <c r="AI237">
        <v>53171.55</v>
      </c>
      <c r="AJ237">
        <v>9165.94</v>
      </c>
      <c r="AK237">
        <v>25854.25</v>
      </c>
      <c r="AL237">
        <v>22766.71</v>
      </c>
      <c r="AM237">
        <v>117034.29000000001</v>
      </c>
      <c r="AN237">
        <v>83805</v>
      </c>
      <c r="AO237">
        <v>18581.810000000001</v>
      </c>
      <c r="AP237">
        <v>84950.779999999984</v>
      </c>
      <c r="AQ237">
        <v>4521.62</v>
      </c>
      <c r="AR237">
        <v>0</v>
      </c>
      <c r="AS237">
        <v>19514.190000000002</v>
      </c>
      <c r="AT237">
        <v>0</v>
      </c>
      <c r="AU237">
        <v>42938.44</v>
      </c>
      <c r="AV237">
        <v>0</v>
      </c>
      <c r="AW237">
        <v>0</v>
      </c>
      <c r="AX237">
        <v>55382.77</v>
      </c>
      <c r="AY237">
        <v>26650.569999999996</v>
      </c>
      <c r="AZ237">
        <v>21747</v>
      </c>
      <c r="BA237">
        <v>228962.83</v>
      </c>
      <c r="BB237">
        <v>132372.14000000001</v>
      </c>
      <c r="BC237" s="3">
        <v>0</v>
      </c>
      <c r="BD237" s="3">
        <v>6150.74</v>
      </c>
      <c r="BE237" s="3">
        <v>46690.950000000004</v>
      </c>
      <c r="BF237" s="3">
        <v>0</v>
      </c>
      <c r="BG237" s="3">
        <v>0</v>
      </c>
      <c r="BH237" s="3">
        <v>0</v>
      </c>
      <c r="BI237" s="3">
        <v>0</v>
      </c>
      <c r="BJ237" s="3">
        <v>0</v>
      </c>
      <c r="BK237" s="3">
        <v>14319.06</v>
      </c>
      <c r="BL237" s="3">
        <v>0</v>
      </c>
      <c r="BM237" s="3">
        <v>0</v>
      </c>
      <c r="BN237" s="3">
        <v>1</v>
      </c>
      <c r="BO237" s="3">
        <v>0</v>
      </c>
      <c r="BP237" s="3">
        <v>0</v>
      </c>
      <c r="BQ237" s="3">
        <v>0</v>
      </c>
      <c r="BR237" s="3">
        <v>0</v>
      </c>
      <c r="BS237" s="3">
        <v>0</v>
      </c>
      <c r="BT237" s="3">
        <v>0</v>
      </c>
      <c r="BU237" s="3">
        <v>0</v>
      </c>
      <c r="BV237" s="3">
        <v>0</v>
      </c>
      <c r="BW237" s="3">
        <v>0</v>
      </c>
      <c r="BX237" s="3">
        <v>233776.49</v>
      </c>
      <c r="BY237" s="3">
        <v>28015.68</v>
      </c>
      <c r="BZ237" s="3">
        <v>0</v>
      </c>
      <c r="CA237" s="3">
        <v>-39173.490000000005</v>
      </c>
      <c r="CB237" s="3">
        <v>0</v>
      </c>
      <c r="CC237" s="3">
        <v>0</v>
      </c>
      <c r="CD237" s="3">
        <v>0</v>
      </c>
    </row>
    <row r="238" spans="1:82" ht="15.05" x14ac:dyDescent="0.3">
      <c r="A238" s="26">
        <v>4509</v>
      </c>
      <c r="B238" s="42" t="str">
        <f>_xlfn.XLOOKUP(A238,'Schools lookup'!A:A,'Schools lookup'!B:B)</f>
        <v>CIS4509</v>
      </c>
      <c r="C238" s="42" t="str">
        <f>_xlfn.XLOOKUP(A238,'Schools lookup'!A:A,'Schools lookup'!C:C)</f>
        <v>Dronfield Henry Fanshawe School</v>
      </c>
      <c r="D238" s="3">
        <v>101697.98</v>
      </c>
      <c r="E238" s="3">
        <v>-8863.9</v>
      </c>
      <c r="F238" s="3">
        <v>8329.89</v>
      </c>
      <c r="G238" s="3">
        <v>10308737.460000001</v>
      </c>
      <c r="H238" s="3">
        <v>2078426.67</v>
      </c>
      <c r="I238" s="3">
        <v>340204</v>
      </c>
      <c r="J238" s="3">
        <v>0</v>
      </c>
      <c r="K238" s="3">
        <v>342210</v>
      </c>
      <c r="L238" s="3">
        <v>284580.39</v>
      </c>
      <c r="M238" s="3">
        <v>-595.37</v>
      </c>
      <c r="N238" s="3">
        <v>58034.159999999996</v>
      </c>
      <c r="O238" s="3">
        <v>159459.94999999998</v>
      </c>
      <c r="P238" s="3">
        <v>280151.46999999997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7955296.9999999991</v>
      </c>
      <c r="Y238" s="3">
        <v>61931.78</v>
      </c>
      <c r="Z238" s="3">
        <v>1843508.23</v>
      </c>
      <c r="AA238" s="3">
        <v>578979.31000000006</v>
      </c>
      <c r="AB238">
        <v>823134.38000000012</v>
      </c>
      <c r="AC238">
        <v>208658.34000000003</v>
      </c>
      <c r="AD238">
        <v>55305.64</v>
      </c>
      <c r="AE238">
        <v>73317.389999999985</v>
      </c>
      <c r="AF238">
        <v>9083.630000000001</v>
      </c>
      <c r="AG238">
        <v>4953.29</v>
      </c>
      <c r="AH238">
        <v>2667.16</v>
      </c>
      <c r="AI238">
        <v>31968.26</v>
      </c>
      <c r="AJ238">
        <v>24719.21</v>
      </c>
      <c r="AK238">
        <v>24601.06</v>
      </c>
      <c r="AL238">
        <v>22412.62</v>
      </c>
      <c r="AM238">
        <v>159892.08000000002</v>
      </c>
      <c r="AN238">
        <v>297923</v>
      </c>
      <c r="AO238">
        <v>67935.13</v>
      </c>
      <c r="AP238">
        <v>128692.27000000002</v>
      </c>
      <c r="AQ238">
        <v>11163.37</v>
      </c>
      <c r="AR238">
        <v>0</v>
      </c>
      <c r="AS238">
        <v>109519.05000000002</v>
      </c>
      <c r="AT238">
        <v>0</v>
      </c>
      <c r="AU238">
        <v>43011.16</v>
      </c>
      <c r="AV238">
        <v>16566.21</v>
      </c>
      <c r="AW238">
        <v>737.31999999999994</v>
      </c>
      <c r="AX238">
        <v>225504.61999999997</v>
      </c>
      <c r="AY238">
        <v>128611.33999999998</v>
      </c>
      <c r="AZ238">
        <v>9090</v>
      </c>
      <c r="BA238">
        <v>11390</v>
      </c>
      <c r="BB238">
        <v>188862.86999999997</v>
      </c>
      <c r="BC238" s="3">
        <v>136043.87</v>
      </c>
      <c r="BD238" s="3">
        <v>325925.34999999998</v>
      </c>
      <c r="BE238" s="3">
        <v>68234.81</v>
      </c>
      <c r="BF238" s="3">
        <v>0</v>
      </c>
      <c r="BG238" s="3">
        <v>0</v>
      </c>
      <c r="BH238" s="3">
        <v>0</v>
      </c>
      <c r="BI238" s="3">
        <v>0</v>
      </c>
      <c r="BJ238" s="3">
        <v>0</v>
      </c>
      <c r="BK238" s="3">
        <v>37727.5</v>
      </c>
      <c r="BL238" s="3">
        <v>0</v>
      </c>
      <c r="BM238" s="3">
        <v>0</v>
      </c>
      <c r="BN238" s="3">
        <v>1</v>
      </c>
      <c r="BO238" s="3">
        <v>0</v>
      </c>
      <c r="BP238" s="3">
        <v>0</v>
      </c>
      <c r="BQ238" s="3">
        <v>0</v>
      </c>
      <c r="BR238" s="3">
        <v>0</v>
      </c>
      <c r="BS238" s="3">
        <v>0</v>
      </c>
      <c r="BT238" s="3">
        <v>0</v>
      </c>
      <c r="BU238" s="3">
        <v>40000</v>
      </c>
      <c r="BV238" s="3">
        <v>0</v>
      </c>
      <c r="BW238" s="3">
        <v>0</v>
      </c>
      <c r="BX238" s="3">
        <v>303266.96000000002</v>
      </c>
      <c r="BY238" s="3">
        <v>6057.39</v>
      </c>
      <c r="BZ238" s="3">
        <v>0</v>
      </c>
      <c r="CA238" s="3">
        <v>-8863.9</v>
      </c>
      <c r="CB238" s="3">
        <v>0</v>
      </c>
      <c r="CC238" s="3">
        <v>21821.090000000007</v>
      </c>
      <c r="CD238" s="3">
        <v>0</v>
      </c>
    </row>
    <row r="239" spans="1:82" ht="15.05" x14ac:dyDescent="0.3">
      <c r="A239" s="25">
        <v>5200</v>
      </c>
      <c r="B239" s="42" t="str">
        <f>_xlfn.XLOOKUP(A239,'Schools lookup'!A:A,'Schools lookup'!B:B)</f>
        <v>CIP5200</v>
      </c>
      <c r="C239" s="42" t="str">
        <f>_xlfn.XLOOKUP(A239,'Schools lookup'!A:A,'Schools lookup'!C:C)</f>
        <v>Belmont Primary School</v>
      </c>
      <c r="D239" s="3">
        <v>153300.17000000001</v>
      </c>
      <c r="E239" s="3">
        <v>0</v>
      </c>
      <c r="F239" s="3">
        <v>12482.37</v>
      </c>
      <c r="G239" s="3">
        <v>2202634.62</v>
      </c>
      <c r="H239" s="3">
        <v>0</v>
      </c>
      <c r="I239" s="3">
        <v>81917.45</v>
      </c>
      <c r="J239" s="3">
        <v>0</v>
      </c>
      <c r="K239" s="3">
        <v>155023</v>
      </c>
      <c r="L239" s="3">
        <v>134850</v>
      </c>
      <c r="M239" s="3">
        <v>0</v>
      </c>
      <c r="N239" s="3">
        <v>0</v>
      </c>
      <c r="O239" s="3">
        <v>17748.350000000002</v>
      </c>
      <c r="P239" s="3">
        <v>29591.919999999998</v>
      </c>
      <c r="Q239" s="3">
        <v>0</v>
      </c>
      <c r="R239" s="3">
        <v>2460</v>
      </c>
      <c r="S239" s="3">
        <v>14916.189999999999</v>
      </c>
      <c r="T239" s="3">
        <v>0</v>
      </c>
      <c r="U239" s="3">
        <v>0</v>
      </c>
      <c r="V239" s="3">
        <v>0</v>
      </c>
      <c r="W239" s="3">
        <v>0</v>
      </c>
      <c r="X239" s="3">
        <v>1155838.55</v>
      </c>
      <c r="Y239" s="3">
        <v>22797.009999999995</v>
      </c>
      <c r="Z239" s="3">
        <v>616436.2899999998</v>
      </c>
      <c r="AA239" s="3">
        <v>97472.50999999998</v>
      </c>
      <c r="AB239">
        <v>74084.989999999976</v>
      </c>
      <c r="AC239">
        <v>0</v>
      </c>
      <c r="AD239">
        <v>98375.760000000009</v>
      </c>
      <c r="AE239">
        <v>2461.2000000000003</v>
      </c>
      <c r="AF239">
        <v>7736.75</v>
      </c>
      <c r="AG239">
        <v>6112.61</v>
      </c>
      <c r="AH239">
        <v>12165.23</v>
      </c>
      <c r="AI239">
        <v>7956.95</v>
      </c>
      <c r="AJ239">
        <v>6347.61</v>
      </c>
      <c r="AK239">
        <v>9179.2400000000016</v>
      </c>
      <c r="AL239">
        <v>12911.549999999997</v>
      </c>
      <c r="AM239">
        <v>38003.39</v>
      </c>
      <c r="AN239">
        <v>7603.5</v>
      </c>
      <c r="AO239">
        <v>26518.82</v>
      </c>
      <c r="AP239">
        <v>68148.329999999958</v>
      </c>
      <c r="AQ239">
        <v>7101.57</v>
      </c>
      <c r="AR239">
        <v>0</v>
      </c>
      <c r="AS239">
        <v>15718.45</v>
      </c>
      <c r="AT239">
        <v>0</v>
      </c>
      <c r="AU239">
        <v>7226.6</v>
      </c>
      <c r="AV239">
        <v>10978.9</v>
      </c>
      <c r="AW239">
        <v>0</v>
      </c>
      <c r="AX239">
        <v>0</v>
      </c>
      <c r="AY239">
        <v>11142.630000000003</v>
      </c>
      <c r="AZ239">
        <v>13890.6</v>
      </c>
      <c r="BA239">
        <v>8925</v>
      </c>
      <c r="BB239">
        <v>118584.97000000003</v>
      </c>
      <c r="BC239" s="3">
        <v>126007.3</v>
      </c>
      <c r="BD239" s="3">
        <v>73151.59</v>
      </c>
      <c r="BE239" s="3">
        <v>36733.279999999999</v>
      </c>
      <c r="BF239" s="3">
        <v>0</v>
      </c>
      <c r="BG239" s="3">
        <v>0</v>
      </c>
      <c r="BH239" s="3">
        <v>0</v>
      </c>
      <c r="BI239" s="3">
        <v>0</v>
      </c>
      <c r="BJ239" s="3">
        <v>0</v>
      </c>
      <c r="BK239" s="3">
        <v>8663.1299999999992</v>
      </c>
      <c r="BL239" s="3">
        <v>0</v>
      </c>
      <c r="BM239" s="3">
        <v>0</v>
      </c>
      <c r="BN239" s="3">
        <v>1</v>
      </c>
      <c r="BO239" s="3">
        <v>0</v>
      </c>
      <c r="BP239" s="3">
        <v>0</v>
      </c>
      <c r="BQ239" s="3">
        <v>0</v>
      </c>
      <c r="BR239" s="3">
        <v>12482</v>
      </c>
      <c r="BS239" s="3">
        <v>0</v>
      </c>
      <c r="BT239" s="3">
        <v>0</v>
      </c>
      <c r="BU239" s="3">
        <v>0</v>
      </c>
      <c r="BV239" s="3">
        <v>0</v>
      </c>
      <c r="BW239" s="3">
        <v>0</v>
      </c>
      <c r="BX239" s="3">
        <v>92830.52</v>
      </c>
      <c r="BY239" s="3">
        <v>8663.5</v>
      </c>
      <c r="BZ239" s="3">
        <v>0</v>
      </c>
      <c r="CA239" s="3">
        <v>0</v>
      </c>
      <c r="CB239" s="3">
        <v>0</v>
      </c>
      <c r="CC239" s="3">
        <v>0</v>
      </c>
      <c r="CD239" s="3">
        <v>0</v>
      </c>
    </row>
    <row r="240" spans="1:82" ht="15.05" x14ac:dyDescent="0.3">
      <c r="A240" s="25">
        <v>5202</v>
      </c>
      <c r="B240" s="42" t="str">
        <f>_xlfn.XLOOKUP(A240,'Schools lookup'!A:A,'Schools lookup'!B:B)</f>
        <v>CIP5202</v>
      </c>
      <c r="C240" s="42" t="str">
        <f>_xlfn.XLOOKUP(A240,'Schools lookup'!A:A,'Schools lookup'!C:C)</f>
        <v>Repton Primary School</v>
      </c>
      <c r="D240" s="3">
        <v>-44603.450000000004</v>
      </c>
      <c r="E240" s="3">
        <v>64441.740000000005</v>
      </c>
      <c r="F240" s="3">
        <v>25811.15</v>
      </c>
      <c r="G240" s="3">
        <v>1127048.75</v>
      </c>
      <c r="H240" s="3">
        <v>0</v>
      </c>
      <c r="I240" s="3">
        <v>33982.479999999996</v>
      </c>
      <c r="J240" s="3">
        <v>0</v>
      </c>
      <c r="K240" s="3">
        <v>60950</v>
      </c>
      <c r="L240" s="3">
        <v>85487.93</v>
      </c>
      <c r="M240" s="3">
        <v>0</v>
      </c>
      <c r="N240" s="3">
        <v>2730</v>
      </c>
      <c r="O240" s="3">
        <v>11261.579999999996</v>
      </c>
      <c r="P240" s="3">
        <v>30918.03</v>
      </c>
      <c r="Q240" s="3">
        <v>14131.699999999999</v>
      </c>
      <c r="R240" s="3">
        <v>174.05</v>
      </c>
      <c r="S240" s="3">
        <v>31939.749999999996</v>
      </c>
      <c r="T240" s="3">
        <v>0</v>
      </c>
      <c r="U240" s="3">
        <v>0</v>
      </c>
      <c r="V240" s="3">
        <v>0</v>
      </c>
      <c r="W240" s="3">
        <v>33028.399999999994</v>
      </c>
      <c r="X240" s="3">
        <v>682891.1</v>
      </c>
      <c r="Y240" s="3">
        <v>3205.35</v>
      </c>
      <c r="Z240" s="3">
        <v>272114.26</v>
      </c>
      <c r="AA240" s="3">
        <v>0</v>
      </c>
      <c r="AB240">
        <v>43339.360000000008</v>
      </c>
      <c r="AC240">
        <v>0</v>
      </c>
      <c r="AD240">
        <v>25732.069999999996</v>
      </c>
      <c r="AE240">
        <v>5412.27</v>
      </c>
      <c r="AF240">
        <v>1475.5</v>
      </c>
      <c r="AG240">
        <v>12611.51</v>
      </c>
      <c r="AH240">
        <v>3260.2</v>
      </c>
      <c r="AI240">
        <v>9895.57</v>
      </c>
      <c r="AJ240">
        <v>2782.8</v>
      </c>
      <c r="AK240">
        <v>65978.61</v>
      </c>
      <c r="AL240">
        <v>6122.7599999999993</v>
      </c>
      <c r="AM240">
        <v>18917.539999999997</v>
      </c>
      <c r="AN240">
        <v>20583.75</v>
      </c>
      <c r="AO240">
        <v>5908</v>
      </c>
      <c r="AP240">
        <v>77675.630000000034</v>
      </c>
      <c r="AQ240">
        <v>6109.9600000000009</v>
      </c>
      <c r="AR240">
        <v>0</v>
      </c>
      <c r="AS240">
        <v>10801.89</v>
      </c>
      <c r="AT240">
        <v>0</v>
      </c>
      <c r="AU240">
        <v>0</v>
      </c>
      <c r="AV240">
        <v>0</v>
      </c>
      <c r="AW240">
        <v>4453.05</v>
      </c>
      <c r="AX240">
        <v>0</v>
      </c>
      <c r="AY240">
        <v>4268.6900000000014</v>
      </c>
      <c r="AZ240">
        <v>7359</v>
      </c>
      <c r="BA240">
        <v>411.59000000000003</v>
      </c>
      <c r="BB240">
        <v>81574.860000000015</v>
      </c>
      <c r="BC240" s="3">
        <v>37450.05999999999</v>
      </c>
      <c r="BD240" s="3">
        <v>8104.18</v>
      </c>
      <c r="BE240" s="3">
        <v>22927.31</v>
      </c>
      <c r="BF240" s="3">
        <v>0</v>
      </c>
      <c r="BG240" s="3">
        <v>0</v>
      </c>
      <c r="BH240" s="3">
        <v>0</v>
      </c>
      <c r="BI240" s="3">
        <v>11975.420000000004</v>
      </c>
      <c r="BJ240" s="3">
        <v>1052.6000000000006</v>
      </c>
      <c r="BK240" s="3">
        <v>6497.5</v>
      </c>
      <c r="BL240" s="3">
        <v>0</v>
      </c>
      <c r="BM240" s="3">
        <v>0</v>
      </c>
      <c r="BN240" s="3">
        <v>1</v>
      </c>
      <c r="BO240" s="3">
        <v>0</v>
      </c>
      <c r="BP240" s="3">
        <v>9571.9500000000007</v>
      </c>
      <c r="BQ240" s="3">
        <v>0</v>
      </c>
      <c r="BR240" s="3">
        <v>0</v>
      </c>
      <c r="BS240" s="3">
        <v>0</v>
      </c>
      <c r="BT240" s="3">
        <v>0</v>
      </c>
      <c r="BU240" s="3">
        <v>4567.3500000000004</v>
      </c>
      <c r="BV240" s="3">
        <v>805.41</v>
      </c>
      <c r="BW240" s="3">
        <v>0</v>
      </c>
      <c r="BX240" s="3">
        <v>-87346.049999999988</v>
      </c>
      <c r="BY240" s="3">
        <v>17363.939999999999</v>
      </c>
      <c r="BZ240" s="3">
        <v>0</v>
      </c>
      <c r="CA240" s="3">
        <v>84442.12</v>
      </c>
      <c r="CB240" s="3">
        <v>0</v>
      </c>
      <c r="CC240" s="3">
        <v>292.5</v>
      </c>
      <c r="CD240" s="3">
        <v>0</v>
      </c>
    </row>
    <row r="241" spans="1:82" ht="15.05" x14ac:dyDescent="0.3">
      <c r="A241" s="25">
        <v>5204</v>
      </c>
      <c r="B241" s="42" t="str">
        <f>_xlfn.XLOOKUP(A241,'Schools lookup'!A:A,'Schools lookup'!B:B)</f>
        <v>CIP5204</v>
      </c>
      <c r="C241" s="42" t="str">
        <f>_xlfn.XLOOKUP(A241,'Schools lookup'!A:A,'Schools lookup'!C:C)</f>
        <v>Linton Primary School</v>
      </c>
      <c r="D241" s="3">
        <v>-24453.219999999994</v>
      </c>
      <c r="E241" s="3">
        <v>-4134.21</v>
      </c>
      <c r="F241" s="3">
        <v>21543.88</v>
      </c>
      <c r="G241" s="3">
        <v>1437146.1300000001</v>
      </c>
      <c r="H241" s="3">
        <v>0</v>
      </c>
      <c r="I241" s="3">
        <v>149936.47</v>
      </c>
      <c r="J241" s="3">
        <v>0</v>
      </c>
      <c r="K241" s="3">
        <v>137922</v>
      </c>
      <c r="L241" s="3">
        <v>95069.12000000001</v>
      </c>
      <c r="M241" s="3">
        <v>0</v>
      </c>
      <c r="N241" s="3">
        <v>0</v>
      </c>
      <c r="O241" s="3">
        <v>25571.879999999997</v>
      </c>
      <c r="P241" s="3">
        <v>21946.999999999996</v>
      </c>
      <c r="Q241" s="3">
        <v>6616.15</v>
      </c>
      <c r="R241" s="3">
        <v>0</v>
      </c>
      <c r="S241" s="3">
        <v>19818.97</v>
      </c>
      <c r="T241" s="3">
        <v>0</v>
      </c>
      <c r="U241" s="3">
        <v>0</v>
      </c>
      <c r="V241" s="3">
        <v>0</v>
      </c>
      <c r="W241" s="3">
        <v>22725.599999999999</v>
      </c>
      <c r="X241" s="3">
        <v>728218.66000000015</v>
      </c>
      <c r="Y241" s="3">
        <v>0</v>
      </c>
      <c r="Z241" s="3">
        <v>537661.13</v>
      </c>
      <c r="AA241" s="3">
        <v>2468.5600000000004</v>
      </c>
      <c r="AB241">
        <v>54765.91</v>
      </c>
      <c r="AC241">
        <v>0</v>
      </c>
      <c r="AD241">
        <v>59399.439999999995</v>
      </c>
      <c r="AE241">
        <v>1808.4</v>
      </c>
      <c r="AF241">
        <v>5032.5200000000004</v>
      </c>
      <c r="AG241">
        <v>15754.53</v>
      </c>
      <c r="AH241">
        <v>2016.28</v>
      </c>
      <c r="AI241">
        <v>27191.990000000009</v>
      </c>
      <c r="AJ241">
        <v>5774.12</v>
      </c>
      <c r="AK241">
        <v>77162.600000000035</v>
      </c>
      <c r="AL241">
        <v>4665.9699999999993</v>
      </c>
      <c r="AM241">
        <v>26655.010000000009</v>
      </c>
      <c r="AN241">
        <v>4815.3500000000004</v>
      </c>
      <c r="AO241">
        <v>7824.36</v>
      </c>
      <c r="AP241">
        <v>38709.299999999996</v>
      </c>
      <c r="AQ241">
        <v>5914.1</v>
      </c>
      <c r="AR241">
        <v>0</v>
      </c>
      <c r="AS241">
        <v>12670.350000000002</v>
      </c>
      <c r="AT241" s="20">
        <v>0</v>
      </c>
      <c r="AU241">
        <v>14596.07</v>
      </c>
      <c r="AV241">
        <v>6342.01</v>
      </c>
      <c r="AW241">
        <v>4956.7</v>
      </c>
      <c r="AX241">
        <v>0</v>
      </c>
      <c r="AY241">
        <v>6942.0600000000049</v>
      </c>
      <c r="AZ241">
        <v>8700</v>
      </c>
      <c r="BA241">
        <v>8000</v>
      </c>
      <c r="BB241">
        <v>94677.580000000031</v>
      </c>
      <c r="BC241" s="3">
        <v>39605.83</v>
      </c>
      <c r="BD241" s="3">
        <v>29396.67</v>
      </c>
      <c r="BE241" s="3">
        <v>28638.29</v>
      </c>
      <c r="BF241" s="3">
        <v>0</v>
      </c>
      <c r="BG241" s="3">
        <v>0</v>
      </c>
      <c r="BH241" s="3">
        <v>0</v>
      </c>
      <c r="BI241" s="3">
        <v>42059.609999999993</v>
      </c>
      <c r="BJ241" s="3">
        <v>0</v>
      </c>
      <c r="BK241" s="3">
        <v>7134.7</v>
      </c>
      <c r="BL241" s="3">
        <v>0</v>
      </c>
      <c r="BM241" s="3">
        <v>0</v>
      </c>
      <c r="BN241" s="3">
        <v>1</v>
      </c>
      <c r="BO241" s="3">
        <v>0</v>
      </c>
      <c r="BP241" s="3">
        <v>11246.62</v>
      </c>
      <c r="BQ241" s="3">
        <v>0</v>
      </c>
      <c r="BR241" s="3">
        <v>0</v>
      </c>
      <c r="BS241" s="3">
        <v>0</v>
      </c>
      <c r="BT241" s="3">
        <v>0</v>
      </c>
      <c r="BU241" s="3">
        <v>10508</v>
      </c>
      <c r="BV241" s="3">
        <v>0</v>
      </c>
      <c r="BW241" s="3">
        <v>0</v>
      </c>
      <c r="BX241" s="3">
        <v>9210.7100000000009</v>
      </c>
      <c r="BY241" s="3">
        <v>6923.96</v>
      </c>
      <c r="BZ241" s="3">
        <v>0</v>
      </c>
      <c r="CA241" s="3">
        <v>-23468.22</v>
      </c>
      <c r="CB241" s="3">
        <v>0</v>
      </c>
      <c r="CC241" s="3">
        <v>39130.789999999994</v>
      </c>
      <c r="CD241" s="3">
        <v>0</v>
      </c>
    </row>
    <row r="242" spans="1:82" ht="15.05" x14ac:dyDescent="0.3">
      <c r="A242" s="25">
        <v>5207</v>
      </c>
      <c r="B242" s="42" t="str">
        <f>_xlfn.XLOOKUP(A242,'Schools lookup'!A:A,'Schools lookup'!B:B)</f>
        <v>CIP5207</v>
      </c>
      <c r="C242" s="42" t="str">
        <f>_xlfn.XLOOKUP(A242,'Schools lookup'!A:A,'Schools lookup'!C:C)</f>
        <v>The Curzon CofE Primary School</v>
      </c>
      <c r="D242" s="3">
        <v>42522.19</v>
      </c>
      <c r="E242" s="3">
        <v>0</v>
      </c>
      <c r="F242" s="3">
        <v>6420.97</v>
      </c>
      <c r="G242" s="3">
        <v>757342.45000000007</v>
      </c>
      <c r="H242" s="3">
        <v>0</v>
      </c>
      <c r="I242" s="3">
        <v>10024.490000000002</v>
      </c>
      <c r="J242" s="3">
        <v>0</v>
      </c>
      <c r="K242" s="3">
        <v>31815</v>
      </c>
      <c r="L242" s="3">
        <v>64031.4</v>
      </c>
      <c r="M242" s="3">
        <v>0</v>
      </c>
      <c r="N242" s="3">
        <v>0</v>
      </c>
      <c r="O242" s="3">
        <v>7017.5300000000007</v>
      </c>
      <c r="P242" s="3">
        <v>17264.390000000003</v>
      </c>
      <c r="Q242" s="3">
        <v>206.7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543703.03999999992</v>
      </c>
      <c r="Y242" s="3">
        <v>2725.73</v>
      </c>
      <c r="Z242" s="3">
        <v>96004.5</v>
      </c>
      <c r="AA242" s="3">
        <v>26595.579999999994</v>
      </c>
      <c r="AB242">
        <v>32979.79</v>
      </c>
      <c r="AC242">
        <v>0</v>
      </c>
      <c r="AD242">
        <v>14922.159999999996</v>
      </c>
      <c r="AE242">
        <v>809.65000000000009</v>
      </c>
      <c r="AF242">
        <v>801.32999999999993</v>
      </c>
      <c r="AG242">
        <v>8341.67</v>
      </c>
      <c r="AH242">
        <v>1091.82</v>
      </c>
      <c r="AI242">
        <v>8974.15</v>
      </c>
      <c r="AJ242">
        <v>2135.2599999999998</v>
      </c>
      <c r="AK242">
        <v>1161.81</v>
      </c>
      <c r="AL242">
        <v>3243.27</v>
      </c>
      <c r="AM242">
        <v>12386.099999999997</v>
      </c>
      <c r="AN242">
        <v>2170.65</v>
      </c>
      <c r="AO242">
        <v>0</v>
      </c>
      <c r="AP242">
        <v>27190.329999999998</v>
      </c>
      <c r="AQ242">
        <v>1540.35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7647.2899999999991</v>
      </c>
      <c r="AZ242">
        <v>4521</v>
      </c>
      <c r="BA242">
        <v>1717</v>
      </c>
      <c r="BB242">
        <v>61643.420000000006</v>
      </c>
      <c r="BC242" s="3">
        <v>6759.11</v>
      </c>
      <c r="BD242" s="3">
        <v>4320.42</v>
      </c>
      <c r="BE242" s="3">
        <v>21926.789999999994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6057.45</v>
      </c>
      <c r="BL242" s="3">
        <v>0</v>
      </c>
      <c r="BM242" s="3">
        <v>0</v>
      </c>
      <c r="BN242" s="3">
        <v>1</v>
      </c>
      <c r="BO242" s="3">
        <v>5889.58</v>
      </c>
      <c r="BP242" s="3">
        <v>0</v>
      </c>
      <c r="BQ242" s="3">
        <v>0</v>
      </c>
      <c r="BR242" s="3">
        <v>4980</v>
      </c>
      <c r="BS242" s="3">
        <v>0</v>
      </c>
      <c r="BT242" s="3">
        <v>0</v>
      </c>
      <c r="BU242" s="3">
        <v>0</v>
      </c>
      <c r="BV242" s="3">
        <v>0</v>
      </c>
      <c r="BW242" s="3">
        <v>0</v>
      </c>
      <c r="BX242" s="3">
        <v>34911.93</v>
      </c>
      <c r="BY242" s="3">
        <v>1608.84</v>
      </c>
      <c r="BZ242" s="3">
        <v>0</v>
      </c>
      <c r="CA242" s="3">
        <v>0</v>
      </c>
      <c r="CB242" s="3">
        <v>0</v>
      </c>
      <c r="CC242" s="3">
        <v>-9058.7799999999934</v>
      </c>
      <c r="CD242" s="3">
        <v>0</v>
      </c>
    </row>
    <row r="243" spans="1:82" ht="15.05" x14ac:dyDescent="0.3">
      <c r="A243" s="25">
        <v>5208</v>
      </c>
      <c r="B243" s="42" t="str">
        <f>_xlfn.XLOOKUP(A243,'Schools lookup'!A:A,'Schools lookup'!B:B)</f>
        <v>CIP5208</v>
      </c>
      <c r="C243" s="42" t="str">
        <f>_xlfn.XLOOKUP(A243,'Schools lookup'!A:A,'Schools lookup'!C:C)</f>
        <v>Fairmeadows Foundation Primary School</v>
      </c>
      <c r="D243" s="3">
        <v>-65736.44</v>
      </c>
      <c r="E243" s="3">
        <v>0</v>
      </c>
      <c r="F243" s="3">
        <v>0</v>
      </c>
      <c r="G243" s="3">
        <v>1513923.0899999999</v>
      </c>
      <c r="H243" s="3">
        <v>0</v>
      </c>
      <c r="I243" s="3">
        <v>291988.14</v>
      </c>
      <c r="J243" s="3">
        <v>0</v>
      </c>
      <c r="K243" s="3">
        <v>128310</v>
      </c>
      <c r="L243" s="3">
        <v>58342.94000000001</v>
      </c>
      <c r="M243" s="3">
        <v>0</v>
      </c>
      <c r="N243" s="3">
        <v>0</v>
      </c>
      <c r="O243" s="3">
        <v>58232.52</v>
      </c>
      <c r="P243" s="3">
        <v>49743.509999999995</v>
      </c>
      <c r="Q243" s="3">
        <v>0</v>
      </c>
      <c r="R243" s="3">
        <v>23299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733451.75</v>
      </c>
      <c r="Y243" s="3">
        <v>44641.55</v>
      </c>
      <c r="Z243" s="3">
        <v>591303.6</v>
      </c>
      <c r="AA243" s="3">
        <v>91015.310000000012</v>
      </c>
      <c r="AB243">
        <v>131334.62000000002</v>
      </c>
      <c r="AC243">
        <v>83591.33</v>
      </c>
      <c r="AD243">
        <v>97745.37999999999</v>
      </c>
      <c r="AE243">
        <v>1567.66</v>
      </c>
      <c r="AF243">
        <v>7334.3899999999994</v>
      </c>
      <c r="AG243">
        <v>3108.11</v>
      </c>
      <c r="AH243">
        <v>1673.6</v>
      </c>
      <c r="AI243">
        <v>0</v>
      </c>
      <c r="AJ243">
        <v>0</v>
      </c>
      <c r="AK243">
        <v>0</v>
      </c>
      <c r="AL243">
        <v>3676.0699999999997</v>
      </c>
      <c r="AM243">
        <v>24848.25</v>
      </c>
      <c r="AN243">
        <v>4940.1000000000004</v>
      </c>
      <c r="AO243">
        <v>4974.42</v>
      </c>
      <c r="AP243">
        <v>76088.69</v>
      </c>
      <c r="AQ243">
        <v>0</v>
      </c>
      <c r="AR243">
        <v>0</v>
      </c>
      <c r="AS243">
        <v>27136.890000000003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5174.51</v>
      </c>
      <c r="AZ243">
        <v>29280.080000000002</v>
      </c>
      <c r="BA243">
        <v>0</v>
      </c>
      <c r="BB243">
        <v>67029.25</v>
      </c>
      <c r="BC243" s="3">
        <v>0</v>
      </c>
      <c r="BD243" s="3">
        <v>40126.43</v>
      </c>
      <c r="BE243" s="3">
        <v>6510</v>
      </c>
      <c r="BF243" s="3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6439</v>
      </c>
      <c r="BL243" s="3">
        <v>0</v>
      </c>
      <c r="BM243" s="3">
        <v>0</v>
      </c>
      <c r="BN243" s="3">
        <v>1</v>
      </c>
      <c r="BO243" s="3">
        <v>0</v>
      </c>
      <c r="BP243" s="3">
        <v>6439</v>
      </c>
      <c r="BQ243" s="3">
        <v>0</v>
      </c>
      <c r="BR243" s="3">
        <v>0</v>
      </c>
      <c r="BS243" s="3">
        <v>0</v>
      </c>
      <c r="BT243" s="3">
        <v>0</v>
      </c>
      <c r="BU243" s="3">
        <v>0</v>
      </c>
      <c r="BV243" s="3">
        <v>0</v>
      </c>
      <c r="BW243" s="3">
        <v>0</v>
      </c>
      <c r="BX243" s="3">
        <v>-18449.22</v>
      </c>
      <c r="BY243" s="3">
        <v>0</v>
      </c>
      <c r="BZ243" s="3">
        <v>0</v>
      </c>
      <c r="CA243" s="3">
        <v>0</v>
      </c>
      <c r="CB243" s="3">
        <v>0</v>
      </c>
      <c r="CC243" s="3">
        <v>14712.9</v>
      </c>
      <c r="CD243" s="3">
        <v>0</v>
      </c>
    </row>
    <row r="244" spans="1:82" ht="15.05" x14ac:dyDescent="0.3">
      <c r="A244" s="25">
        <v>5211</v>
      </c>
      <c r="B244" s="42" t="str">
        <f>_xlfn.XLOOKUP(A244,'Schools lookup'!A:A,'Schools lookup'!B:B)</f>
        <v>CIP5211</v>
      </c>
      <c r="C244" s="42" t="str">
        <f>_xlfn.XLOOKUP(A244,'Schools lookup'!A:A,'Schools lookup'!C:C)</f>
        <v>Chinley Primary School</v>
      </c>
      <c r="D244" s="3">
        <v>110217.29000000001</v>
      </c>
      <c r="E244" s="3">
        <v>3879.2900000000009</v>
      </c>
      <c r="F244" s="3">
        <v>188.12</v>
      </c>
      <c r="G244" s="3">
        <v>1182487.43</v>
      </c>
      <c r="H244" s="3">
        <v>0</v>
      </c>
      <c r="I244" s="3">
        <v>63103.07</v>
      </c>
      <c r="J244" s="3">
        <v>0</v>
      </c>
      <c r="K244" s="3">
        <v>75001</v>
      </c>
      <c r="L244" s="3">
        <v>89932.9</v>
      </c>
      <c r="M244" s="3">
        <v>0</v>
      </c>
      <c r="N244" s="3">
        <v>0</v>
      </c>
      <c r="O244" s="3">
        <v>9914.0500000000011</v>
      </c>
      <c r="P244" s="3">
        <v>24775.039999999997</v>
      </c>
      <c r="Q244" s="3">
        <v>9946.18</v>
      </c>
      <c r="R244" s="3">
        <v>48.6</v>
      </c>
      <c r="S244" s="3">
        <v>694.54</v>
      </c>
      <c r="T244" s="3">
        <v>0</v>
      </c>
      <c r="U244" s="3">
        <v>0</v>
      </c>
      <c r="V244" s="3">
        <v>0</v>
      </c>
      <c r="W244" s="3">
        <v>28304.809999999998</v>
      </c>
      <c r="X244" s="3">
        <v>760322.32000000041</v>
      </c>
      <c r="Y244" s="3">
        <v>13187.519999999997</v>
      </c>
      <c r="Z244" s="3">
        <v>284702.77999999997</v>
      </c>
      <c r="AA244" s="3">
        <v>32604.690000000006</v>
      </c>
      <c r="AB244">
        <v>54236.359999999993</v>
      </c>
      <c r="AC244">
        <v>0</v>
      </c>
      <c r="AD244">
        <v>24308.11</v>
      </c>
      <c r="AE244">
        <v>2413.3000000000002</v>
      </c>
      <c r="AF244">
        <v>3263</v>
      </c>
      <c r="AG244">
        <v>13408.91</v>
      </c>
      <c r="AH244">
        <v>3471.26</v>
      </c>
      <c r="AI244">
        <v>9927.31</v>
      </c>
      <c r="AJ244">
        <v>3400.6400000000003</v>
      </c>
      <c r="AK244">
        <v>4136.5999999999985</v>
      </c>
      <c r="AL244">
        <v>2969.1099999999997</v>
      </c>
      <c r="AM244">
        <v>19077.12</v>
      </c>
      <c r="AN244">
        <v>4990</v>
      </c>
      <c r="AO244">
        <v>3003.01</v>
      </c>
      <c r="AP244">
        <v>22728.500000000047</v>
      </c>
      <c r="AQ244">
        <v>3987</v>
      </c>
      <c r="AR244">
        <v>0</v>
      </c>
      <c r="AS244">
        <v>7050.42</v>
      </c>
      <c r="AT244">
        <v>0</v>
      </c>
      <c r="AU244">
        <v>1076.94</v>
      </c>
      <c r="AV244">
        <v>0</v>
      </c>
      <c r="AW244">
        <v>2338.5</v>
      </c>
      <c r="AX244">
        <v>0</v>
      </c>
      <c r="AY244">
        <v>8203.8399999999983</v>
      </c>
      <c r="AZ244">
        <v>7635.85</v>
      </c>
      <c r="BA244">
        <v>10737.810000000001</v>
      </c>
      <c r="BB244">
        <v>87272.12</v>
      </c>
      <c r="BC244" s="3">
        <v>16138.46</v>
      </c>
      <c r="BD244" s="3">
        <v>67833.73000000001</v>
      </c>
      <c r="BE244" s="3">
        <v>21929.15</v>
      </c>
      <c r="BF244" s="3">
        <v>0</v>
      </c>
      <c r="BG244" s="3">
        <v>0</v>
      </c>
      <c r="BH244" s="3">
        <v>0</v>
      </c>
      <c r="BI244" s="3">
        <v>48312.739999999969</v>
      </c>
      <c r="BJ244" s="3">
        <v>5764</v>
      </c>
      <c r="BK244" s="3">
        <v>6795.4</v>
      </c>
      <c r="BL244" s="3">
        <v>0</v>
      </c>
      <c r="BM244" s="3">
        <v>0</v>
      </c>
      <c r="BN244" s="3">
        <v>1</v>
      </c>
      <c r="BO244" s="3">
        <v>0</v>
      </c>
      <c r="BP244" s="3">
        <v>1675</v>
      </c>
      <c r="BQ244" s="3">
        <v>0</v>
      </c>
      <c r="BR244" s="3">
        <v>0</v>
      </c>
      <c r="BS244" s="3">
        <v>0</v>
      </c>
      <c r="BT244" s="3">
        <v>0</v>
      </c>
      <c r="BU244" s="3">
        <v>0</v>
      </c>
      <c r="BV244" s="3">
        <v>0</v>
      </c>
      <c r="BW244" s="3">
        <v>0</v>
      </c>
      <c r="BX244" s="3">
        <v>69765.739999999962</v>
      </c>
      <c r="BY244" s="3">
        <v>5308.52</v>
      </c>
      <c r="BZ244" s="3">
        <v>0</v>
      </c>
      <c r="CA244" s="3">
        <v>-21892.63999999997</v>
      </c>
      <c r="CB244" s="3">
        <v>0</v>
      </c>
      <c r="CC244" s="3">
        <v>36519.479999999996</v>
      </c>
      <c r="CD244" s="3">
        <v>0</v>
      </c>
    </row>
    <row r="245" spans="1:82" ht="15.05" x14ac:dyDescent="0.3">
      <c r="A245" s="26">
        <v>5404</v>
      </c>
      <c r="B245" s="42" t="str">
        <f>_xlfn.XLOOKUP(A245,'Schools lookup'!A:A,'Schools lookup'!B:B)</f>
        <v>CIS5404</v>
      </c>
      <c r="C245" s="42" t="str">
        <f>_xlfn.XLOOKUP(A245,'Schools lookup'!A:A,'Schools lookup'!C:C)</f>
        <v>Belper School and Sixth Form Centre</v>
      </c>
      <c r="D245" s="3">
        <v>132075.37</v>
      </c>
      <c r="E245" s="3">
        <v>0</v>
      </c>
      <c r="F245" s="3">
        <v>57894.86</v>
      </c>
      <c r="G245" s="3">
        <v>7065605.4199999999</v>
      </c>
      <c r="H245" s="3">
        <v>765715.75</v>
      </c>
      <c r="I245" s="3">
        <v>468025.2</v>
      </c>
      <c r="J245" s="3">
        <v>0</v>
      </c>
      <c r="K245" s="3">
        <v>270275.88999999996</v>
      </c>
      <c r="L245" s="3">
        <v>182302.58000000002</v>
      </c>
      <c r="M245" s="3">
        <v>0</v>
      </c>
      <c r="N245" s="3">
        <v>10387.199999999999</v>
      </c>
      <c r="O245" s="3">
        <v>164928.47000000003</v>
      </c>
      <c r="P245" s="3">
        <v>206604.32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5554728.7399999984</v>
      </c>
      <c r="Y245" s="3">
        <v>4584.1200000000008</v>
      </c>
      <c r="Z245" s="3">
        <v>1038612.7399999999</v>
      </c>
      <c r="AA245" s="3">
        <v>309794.65999999997</v>
      </c>
      <c r="AB245">
        <v>639066.13000000012</v>
      </c>
      <c r="AC245">
        <v>131518.45000000004</v>
      </c>
      <c r="AD245">
        <v>27259.489999999987</v>
      </c>
      <c r="AE245">
        <v>30462.489999999994</v>
      </c>
      <c r="AF245">
        <v>10671.269999999999</v>
      </c>
      <c r="AG245">
        <v>3403.55</v>
      </c>
      <c r="AH245">
        <v>1832.68</v>
      </c>
      <c r="AI245">
        <v>29166.820000000007</v>
      </c>
      <c r="AJ245">
        <v>9849.48</v>
      </c>
      <c r="AK245">
        <v>12177.27</v>
      </c>
      <c r="AL245">
        <v>26475.15</v>
      </c>
      <c r="AM245">
        <v>116926.52</v>
      </c>
      <c r="AN245">
        <v>38017.5</v>
      </c>
      <c r="AO245">
        <v>244965.21000000002</v>
      </c>
      <c r="AP245">
        <v>147041.48000000013</v>
      </c>
      <c r="AQ245">
        <v>11343.15</v>
      </c>
      <c r="AR245">
        <v>0</v>
      </c>
      <c r="AS245">
        <v>20554.55</v>
      </c>
      <c r="AT245">
        <v>0</v>
      </c>
      <c r="AU245">
        <v>5312.31</v>
      </c>
      <c r="AV245">
        <v>0</v>
      </c>
      <c r="AW245">
        <v>0</v>
      </c>
      <c r="AX245">
        <v>131778.17999999996</v>
      </c>
      <c r="AY245">
        <v>73422.189999999973</v>
      </c>
      <c r="AZ245">
        <v>40648.19</v>
      </c>
      <c r="BA245">
        <v>52338.910000000011</v>
      </c>
      <c r="BB245">
        <v>127431.11000000012</v>
      </c>
      <c r="BC245" s="3">
        <v>132725.90000000002</v>
      </c>
      <c r="BD245" s="3">
        <v>233826.91</v>
      </c>
      <c r="BE245" s="3">
        <v>106225.01</v>
      </c>
      <c r="BF245" s="3">
        <v>0</v>
      </c>
      <c r="BG245" s="3">
        <v>0</v>
      </c>
      <c r="BH245" s="3">
        <v>0</v>
      </c>
      <c r="BI245" s="3">
        <v>0</v>
      </c>
      <c r="BJ245" s="3">
        <v>0</v>
      </c>
      <c r="BK245" s="3">
        <v>24559.38</v>
      </c>
      <c r="BL245" s="3">
        <v>0</v>
      </c>
      <c r="BM245" s="3">
        <v>0</v>
      </c>
      <c r="BN245" s="3">
        <v>1</v>
      </c>
      <c r="BO245" s="3">
        <v>0</v>
      </c>
      <c r="BP245" s="3">
        <v>0</v>
      </c>
      <c r="BQ245" s="3">
        <v>1339.98</v>
      </c>
      <c r="BR245" s="3">
        <v>0</v>
      </c>
      <c r="BS245" s="3">
        <v>0</v>
      </c>
      <c r="BT245" s="3">
        <v>0</v>
      </c>
      <c r="BU245" s="3">
        <v>26182.06</v>
      </c>
      <c r="BV245" s="3">
        <v>0</v>
      </c>
      <c r="BW245" s="3">
        <v>0</v>
      </c>
      <c r="BX245" s="3">
        <v>-46239.96</v>
      </c>
      <c r="BY245" s="3">
        <v>54932.2</v>
      </c>
      <c r="BZ245" s="3">
        <v>0</v>
      </c>
      <c r="CA245" s="3">
        <v>0</v>
      </c>
      <c r="CB245" s="3">
        <v>0</v>
      </c>
      <c r="CC245" s="3">
        <v>-21730.639999999999</v>
      </c>
      <c r="CD245" s="3">
        <v>0</v>
      </c>
    </row>
    <row r="246" spans="1:82" ht="15.05" x14ac:dyDescent="0.3">
      <c r="A246" s="26">
        <v>5411</v>
      </c>
      <c r="B246" s="42" t="str">
        <f>_xlfn.XLOOKUP(A246,'Schools lookup'!A:A,'Schools lookup'!B:B)</f>
        <v>CIS5411</v>
      </c>
      <c r="C246" s="42" t="str">
        <f>_xlfn.XLOOKUP(A246,'Schools lookup'!A:A,'Schools lookup'!C:C)</f>
        <v>Lady Manners School</v>
      </c>
      <c r="D246" s="3">
        <v>341153.02</v>
      </c>
      <c r="E246" s="3">
        <v>0</v>
      </c>
      <c r="F246" s="3">
        <v>61525.5</v>
      </c>
      <c r="G246" s="3">
        <v>7641464.0599999996</v>
      </c>
      <c r="H246" s="3">
        <v>1332793.6600000001</v>
      </c>
      <c r="I246" s="3">
        <v>143102.71</v>
      </c>
      <c r="J246" s="3">
        <v>0</v>
      </c>
      <c r="K246" s="3">
        <v>177603.75</v>
      </c>
      <c r="L246" s="3">
        <v>210448.84000000003</v>
      </c>
      <c r="M246" s="3">
        <v>0</v>
      </c>
      <c r="N246" s="3">
        <v>39932.410000000003</v>
      </c>
      <c r="O246" s="3">
        <v>318030.40000000002</v>
      </c>
      <c r="P246" s="3">
        <v>594371.41999999993</v>
      </c>
      <c r="Q246" s="3">
        <v>0</v>
      </c>
      <c r="R246" s="3">
        <v>0</v>
      </c>
      <c r="S246" s="3">
        <v>240629.58999999997</v>
      </c>
      <c r="T246" s="3">
        <v>0</v>
      </c>
      <c r="U246" s="3">
        <v>0</v>
      </c>
      <c r="V246" s="3">
        <v>0</v>
      </c>
      <c r="W246" s="3">
        <v>0</v>
      </c>
      <c r="X246" s="3">
        <v>6235766.6300000008</v>
      </c>
      <c r="Y246" s="3">
        <v>24107.14</v>
      </c>
      <c r="Z246" s="3">
        <v>1140109.7199999997</v>
      </c>
      <c r="AA246" s="3">
        <v>404711.65000000008</v>
      </c>
      <c r="AB246">
        <v>561011.59000000008</v>
      </c>
      <c r="AC246">
        <v>387055.18000000005</v>
      </c>
      <c r="AD246">
        <v>0</v>
      </c>
      <c r="AE246">
        <v>43180.090000000004</v>
      </c>
      <c r="AF246">
        <v>6036.34</v>
      </c>
      <c r="AG246">
        <v>3808.97</v>
      </c>
      <c r="AH246">
        <v>2050.98</v>
      </c>
      <c r="AI246">
        <v>91027.790000000008</v>
      </c>
      <c r="AJ246">
        <v>41103.280000000006</v>
      </c>
      <c r="AK246">
        <v>23325.120000000003</v>
      </c>
      <c r="AL246">
        <v>39110.15</v>
      </c>
      <c r="AM246">
        <v>190287.34</v>
      </c>
      <c r="AN246">
        <v>42457.5</v>
      </c>
      <c r="AO246">
        <v>37469.51</v>
      </c>
      <c r="AP246">
        <v>459842.52999999985</v>
      </c>
      <c r="AQ246">
        <v>0</v>
      </c>
      <c r="AR246">
        <v>0</v>
      </c>
      <c r="AS246">
        <v>119764.12</v>
      </c>
      <c r="AT246">
        <v>0</v>
      </c>
      <c r="AU246">
        <v>19169.91</v>
      </c>
      <c r="AV246">
        <v>0</v>
      </c>
      <c r="AW246">
        <v>0</v>
      </c>
      <c r="AX246">
        <v>180197.02</v>
      </c>
      <c r="AY246">
        <v>58440.069999999978</v>
      </c>
      <c r="AZ246">
        <v>6990</v>
      </c>
      <c r="BA246">
        <v>253122.06</v>
      </c>
      <c r="BB246">
        <v>239694.38999999998</v>
      </c>
      <c r="BC246" s="3">
        <v>62680.350000000006</v>
      </c>
      <c r="BD246" s="3">
        <v>33748.379999999997</v>
      </c>
      <c r="BE246" s="3">
        <v>59936.67</v>
      </c>
      <c r="BF246" s="3">
        <v>0</v>
      </c>
      <c r="BG246" s="3">
        <v>0</v>
      </c>
      <c r="BH246" s="3">
        <v>50106.73</v>
      </c>
      <c r="BI246" s="3">
        <v>0</v>
      </c>
      <c r="BJ246" s="3">
        <v>0</v>
      </c>
      <c r="BK246" s="3">
        <v>29155</v>
      </c>
      <c r="BL246" s="3">
        <v>0</v>
      </c>
      <c r="BM246" s="3">
        <v>50106.73</v>
      </c>
      <c r="BN246" s="3">
        <v>1</v>
      </c>
      <c r="BO246" s="3">
        <v>0</v>
      </c>
      <c r="BP246" s="3">
        <v>29155</v>
      </c>
      <c r="BQ246" s="3">
        <v>0</v>
      </c>
      <c r="BR246" s="3">
        <v>0</v>
      </c>
      <c r="BS246" s="3">
        <v>0</v>
      </c>
      <c r="BT246" s="3">
        <v>0</v>
      </c>
      <c r="BU246" s="3">
        <v>50000</v>
      </c>
      <c r="BV246" s="3">
        <v>0</v>
      </c>
      <c r="BW246" s="3">
        <v>0</v>
      </c>
      <c r="BX246" s="3">
        <v>223218.65</v>
      </c>
      <c r="BY246" s="3">
        <v>0</v>
      </c>
      <c r="BZ246" s="3">
        <v>61632.23</v>
      </c>
      <c r="CA246" s="3">
        <v>0</v>
      </c>
      <c r="CB246" s="3">
        <v>0</v>
      </c>
      <c r="CC246" s="3">
        <v>0</v>
      </c>
      <c r="CD246" s="3">
        <v>0</v>
      </c>
    </row>
    <row r="247" spans="1:82" ht="15.05" x14ac:dyDescent="0.3">
      <c r="A247" s="28">
        <v>7000</v>
      </c>
      <c r="B247" s="42" t="str">
        <f>_xlfn.XLOOKUP(A247,'Schools lookup'!A:A,'Schools lookup'!B:B)</f>
        <v>CIX7000</v>
      </c>
      <c r="C247" s="42" t="str">
        <f>_xlfn.XLOOKUP(A247,'Schools lookup'!A:A,'Schools lookup'!C:C)</f>
        <v>Holly House Special School</v>
      </c>
      <c r="D247" s="3">
        <v>75038.36</v>
      </c>
      <c r="E247" s="3">
        <v>0</v>
      </c>
      <c r="F247" s="3">
        <v>22908.58</v>
      </c>
      <c r="G247" s="3">
        <v>594841.79</v>
      </c>
      <c r="H247" s="3">
        <v>0</v>
      </c>
      <c r="I247" s="3">
        <v>2079243.4400000002</v>
      </c>
      <c r="J247" s="3">
        <v>0</v>
      </c>
      <c r="K247" s="3">
        <v>41375</v>
      </c>
      <c r="L247" s="3">
        <v>136977</v>
      </c>
      <c r="M247" s="3">
        <v>0</v>
      </c>
      <c r="N247" s="3">
        <v>0</v>
      </c>
      <c r="O247" s="3">
        <v>13571.010000000029</v>
      </c>
      <c r="P247" s="3">
        <v>2781.76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1162203.3700000001</v>
      </c>
      <c r="Y247" s="3">
        <v>0</v>
      </c>
      <c r="Z247" s="3">
        <v>556539.03999999992</v>
      </c>
      <c r="AA247" s="3">
        <v>74586.85000000002</v>
      </c>
      <c r="AB247">
        <v>119775.08000000003</v>
      </c>
      <c r="AC247">
        <v>1142.6599999999999</v>
      </c>
      <c r="AD247">
        <v>214281.87000000005</v>
      </c>
      <c r="AE247">
        <v>38280.799999999996</v>
      </c>
      <c r="AF247">
        <v>22097.61</v>
      </c>
      <c r="AG247">
        <v>2924.76</v>
      </c>
      <c r="AH247">
        <v>0</v>
      </c>
      <c r="AI247">
        <v>44602.400000000001</v>
      </c>
      <c r="AJ247">
        <v>3840</v>
      </c>
      <c r="AK247">
        <v>41993.450000000004</v>
      </c>
      <c r="AL247">
        <v>3808.0299999999997</v>
      </c>
      <c r="AM247">
        <v>31734.32</v>
      </c>
      <c r="AN247">
        <v>4640.7</v>
      </c>
      <c r="AO247">
        <v>2588.84</v>
      </c>
      <c r="AP247">
        <v>87600.040000000008</v>
      </c>
      <c r="AQ247">
        <v>2284</v>
      </c>
      <c r="AR247">
        <v>0</v>
      </c>
      <c r="AS247">
        <v>8034.25</v>
      </c>
      <c r="AT247">
        <v>0</v>
      </c>
      <c r="AU247">
        <v>7192.25</v>
      </c>
      <c r="AV247">
        <v>0</v>
      </c>
      <c r="AW247">
        <v>3969.75</v>
      </c>
      <c r="AX247">
        <v>0</v>
      </c>
      <c r="AY247">
        <v>18254.179999999997</v>
      </c>
      <c r="AZ247">
        <v>4677.55</v>
      </c>
      <c r="BA247">
        <v>1469.75</v>
      </c>
      <c r="BB247">
        <v>41143.330000000024</v>
      </c>
      <c r="BC247" s="3">
        <v>48232.45</v>
      </c>
      <c r="BD247" s="3">
        <v>77118.959999999992</v>
      </c>
      <c r="BE247" s="3">
        <v>17786.939999999999</v>
      </c>
      <c r="BF247" s="3">
        <v>0</v>
      </c>
      <c r="BG247" s="3">
        <v>0</v>
      </c>
      <c r="BH247" s="3">
        <v>0</v>
      </c>
      <c r="BI247" s="3">
        <v>18653.830000000005</v>
      </c>
      <c r="BJ247" s="3">
        <v>0</v>
      </c>
      <c r="BK247" s="3">
        <v>6252.81</v>
      </c>
      <c r="BL247" s="3">
        <v>0</v>
      </c>
      <c r="BM247" s="3">
        <v>0</v>
      </c>
      <c r="BN247" s="3">
        <v>1</v>
      </c>
      <c r="BO247" s="3">
        <v>0</v>
      </c>
      <c r="BP247" s="3">
        <v>26462.1</v>
      </c>
      <c r="BQ247" s="3">
        <v>0</v>
      </c>
      <c r="BR247" s="3">
        <v>0</v>
      </c>
      <c r="BS247" s="3">
        <v>0</v>
      </c>
      <c r="BT247" s="3">
        <v>0</v>
      </c>
      <c r="BU247" s="3">
        <v>0</v>
      </c>
      <c r="BV247" s="3">
        <v>0</v>
      </c>
      <c r="BW247" s="3">
        <v>0</v>
      </c>
      <c r="BX247" s="3">
        <v>301025.13</v>
      </c>
      <c r="BY247" s="3">
        <v>2699.29</v>
      </c>
      <c r="BZ247" s="3">
        <v>0</v>
      </c>
      <c r="CA247" s="3">
        <v>-18653.830000000005</v>
      </c>
      <c r="CB247" s="3">
        <v>0</v>
      </c>
      <c r="CC247" s="3">
        <v>5169.3100000000004</v>
      </c>
      <c r="CD247" s="3">
        <v>0</v>
      </c>
    </row>
    <row r="248" spans="1:82" ht="15.05" x14ac:dyDescent="0.3">
      <c r="A248" s="28">
        <v>7005</v>
      </c>
      <c r="B248" s="42" t="str">
        <f>_xlfn.XLOOKUP(A248,'Schools lookup'!A:A,'Schools lookup'!B:B)</f>
        <v>CIX7005</v>
      </c>
      <c r="C248" s="42" t="str">
        <f>_xlfn.XLOOKUP(A248,'Schools lookup'!A:A,'Schools lookup'!C:C)</f>
        <v>Brackenfield Special School</v>
      </c>
      <c r="D248" s="3">
        <v>1141134.1200000001</v>
      </c>
      <c r="E248" s="3">
        <v>0</v>
      </c>
      <c r="F248" s="3">
        <v>5211.7</v>
      </c>
      <c r="G248" s="3">
        <v>2672616.5700000003</v>
      </c>
      <c r="H248" s="3">
        <v>0</v>
      </c>
      <c r="I248" s="3">
        <v>5071697.6500000004</v>
      </c>
      <c r="J248" s="3">
        <v>0</v>
      </c>
      <c r="K248" s="3">
        <v>135817.58000000002</v>
      </c>
      <c r="L248" s="3">
        <v>699695.93</v>
      </c>
      <c r="M248" s="3">
        <v>0</v>
      </c>
      <c r="N248" s="3">
        <v>11481.5</v>
      </c>
      <c r="O248" s="3">
        <v>134308.49</v>
      </c>
      <c r="P248" s="3">
        <v>20802.96</v>
      </c>
      <c r="Q248" s="3">
        <v>0</v>
      </c>
      <c r="R248" s="3">
        <v>0</v>
      </c>
      <c r="S248" s="3">
        <v>2900.1499999999996</v>
      </c>
      <c r="T248" s="3">
        <v>0</v>
      </c>
      <c r="U248" s="3">
        <v>0</v>
      </c>
      <c r="V248" s="3">
        <v>0</v>
      </c>
      <c r="W248" s="3">
        <v>0</v>
      </c>
      <c r="X248" s="3">
        <v>2823284.9099999988</v>
      </c>
      <c r="Y248" s="3">
        <v>0</v>
      </c>
      <c r="Z248" s="3">
        <v>3804334.4300000011</v>
      </c>
      <c r="AA248" s="3">
        <v>214453.51000000007</v>
      </c>
      <c r="AB248">
        <v>371384.3</v>
      </c>
      <c r="AC248">
        <v>0</v>
      </c>
      <c r="AD248">
        <v>64653.42</v>
      </c>
      <c r="AE248">
        <v>45236.08</v>
      </c>
      <c r="AF248">
        <v>25796.099999999995</v>
      </c>
      <c r="AG248">
        <v>10131.5</v>
      </c>
      <c r="AH248">
        <v>0</v>
      </c>
      <c r="AI248">
        <v>794026.2</v>
      </c>
      <c r="AJ248">
        <v>10062.06</v>
      </c>
      <c r="AK248">
        <v>33338.919999999984</v>
      </c>
      <c r="AL248">
        <v>31858.92</v>
      </c>
      <c r="AM248">
        <v>56286.909999999989</v>
      </c>
      <c r="AN248">
        <v>0</v>
      </c>
      <c r="AO248">
        <v>54467.66</v>
      </c>
      <c r="AP248">
        <v>152650.42999999979</v>
      </c>
      <c r="AQ248">
        <v>0</v>
      </c>
      <c r="AR248">
        <v>0</v>
      </c>
      <c r="AS248">
        <v>43444.469999999994</v>
      </c>
      <c r="AT248">
        <v>0</v>
      </c>
      <c r="AU248">
        <v>12403.049999999996</v>
      </c>
      <c r="AV248">
        <v>7392.65</v>
      </c>
      <c r="AW248">
        <v>0</v>
      </c>
      <c r="AX248">
        <v>29990.5</v>
      </c>
      <c r="AY248">
        <v>34557.170000000013</v>
      </c>
      <c r="AZ248">
        <v>9245.33</v>
      </c>
      <c r="BA248">
        <v>7349.37</v>
      </c>
      <c r="BB248">
        <v>123018.58000000002</v>
      </c>
      <c r="BC248" s="3">
        <v>11274.25</v>
      </c>
      <c r="BD248" s="3">
        <v>77281.180000000008</v>
      </c>
      <c r="BE248" s="3">
        <v>34852.820000000007</v>
      </c>
      <c r="BF248" s="3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12793.56</v>
      </c>
      <c r="BL248" s="3">
        <v>0</v>
      </c>
      <c r="BM248" s="3">
        <v>0</v>
      </c>
      <c r="BN248" s="3">
        <v>1</v>
      </c>
      <c r="BO248" s="3">
        <v>0</v>
      </c>
      <c r="BP248" s="3">
        <v>0</v>
      </c>
      <c r="BQ248" s="3">
        <v>0</v>
      </c>
      <c r="BR248" s="3">
        <v>0</v>
      </c>
      <c r="BS248" s="3">
        <v>0</v>
      </c>
      <c r="BT248" s="3">
        <v>0</v>
      </c>
      <c r="BU248" s="3">
        <v>18001.809999999998</v>
      </c>
      <c r="BV248" s="3">
        <v>0</v>
      </c>
      <c r="BW248" s="3">
        <v>0</v>
      </c>
      <c r="BX248" s="3">
        <v>1007680.23</v>
      </c>
      <c r="BY248" s="3">
        <v>3.45</v>
      </c>
      <c r="BZ248" s="3">
        <v>0</v>
      </c>
      <c r="CA248" s="3">
        <v>0</v>
      </c>
      <c r="CB248" s="3">
        <v>0</v>
      </c>
      <c r="CC248" s="3">
        <v>-39173.490000000005</v>
      </c>
      <c r="CD248" s="3">
        <v>0</v>
      </c>
    </row>
    <row r="249" spans="1:82" ht="15.05" x14ac:dyDescent="0.3">
      <c r="A249" s="28">
        <v>7009</v>
      </c>
      <c r="B249" s="42" t="str">
        <f>_xlfn.XLOOKUP(A249,'Schools lookup'!A:A,'Schools lookup'!B:B)</f>
        <v>CIX7009</v>
      </c>
      <c r="C249" s="42" t="str">
        <f>_xlfn.XLOOKUP(A249,'Schools lookup'!A:A,'Schools lookup'!C:C)</f>
        <v>Swanwick School and Sports College</v>
      </c>
      <c r="D249" s="3">
        <v>510557.42</v>
      </c>
      <c r="E249" s="3">
        <v>0</v>
      </c>
      <c r="F249" s="3">
        <v>199869.24</v>
      </c>
      <c r="G249" s="3">
        <v>1170310.29</v>
      </c>
      <c r="H249" s="3">
        <v>0</v>
      </c>
      <c r="I249" s="3">
        <v>1480727.8199999996</v>
      </c>
      <c r="J249" s="3">
        <v>0</v>
      </c>
      <c r="K249" s="3">
        <v>83930.989999999991</v>
      </c>
      <c r="L249" s="3">
        <v>296712</v>
      </c>
      <c r="M249" s="3">
        <v>1098.75</v>
      </c>
      <c r="N249" s="3">
        <v>21834.5</v>
      </c>
      <c r="O249" s="3">
        <v>462502.27</v>
      </c>
      <c r="P249" s="3">
        <v>10866.060000000003</v>
      </c>
      <c r="Q249" s="3">
        <v>0</v>
      </c>
      <c r="R249" s="3">
        <v>0</v>
      </c>
      <c r="S249" s="3">
        <v>9543.9500000000007</v>
      </c>
      <c r="T249" s="3">
        <v>0</v>
      </c>
      <c r="U249" s="3">
        <v>0</v>
      </c>
      <c r="V249" s="3">
        <v>0</v>
      </c>
      <c r="W249" s="3">
        <v>0</v>
      </c>
      <c r="X249" s="3">
        <v>1647262.64</v>
      </c>
      <c r="Y249" s="3">
        <v>4264.4900000000007</v>
      </c>
      <c r="Z249" s="3">
        <v>843174.99000000034</v>
      </c>
      <c r="AA249" s="3">
        <v>0</v>
      </c>
      <c r="AB249">
        <v>202964.07999999987</v>
      </c>
      <c r="AC249">
        <v>0</v>
      </c>
      <c r="AD249">
        <v>15443.460000000003</v>
      </c>
      <c r="AE249">
        <v>35154.790000000023</v>
      </c>
      <c r="AF249">
        <v>19379.82</v>
      </c>
      <c r="AG249">
        <v>3982.56</v>
      </c>
      <c r="AH249">
        <v>18027.59</v>
      </c>
      <c r="AI249">
        <v>87261.400000000009</v>
      </c>
      <c r="AJ249">
        <v>1712.4</v>
      </c>
      <c r="AK249">
        <v>84114.059999999969</v>
      </c>
      <c r="AL249">
        <v>4396.8399999999992</v>
      </c>
      <c r="AM249">
        <v>28483.29</v>
      </c>
      <c r="AN249">
        <v>0</v>
      </c>
      <c r="AO249">
        <v>56158.080000000009</v>
      </c>
      <c r="AP249">
        <v>53872.040000000037</v>
      </c>
      <c r="AQ249">
        <v>2828.1000000000004</v>
      </c>
      <c r="AR249">
        <v>0</v>
      </c>
      <c r="AS249">
        <v>18424.529999999995</v>
      </c>
      <c r="AT249">
        <v>0</v>
      </c>
      <c r="AU249">
        <v>16647.079999999998</v>
      </c>
      <c r="AV249">
        <v>5643.3</v>
      </c>
      <c r="AW249">
        <v>4504.99</v>
      </c>
      <c r="AX249">
        <v>11364.079999999998</v>
      </c>
      <c r="AY249">
        <v>6343.5800000000017</v>
      </c>
      <c r="AZ249">
        <v>2619</v>
      </c>
      <c r="BA249">
        <v>8437.33</v>
      </c>
      <c r="BB249">
        <v>43916.049999999981</v>
      </c>
      <c r="BC249" s="3">
        <v>68375.159999999974</v>
      </c>
      <c r="BD249" s="3">
        <v>221956.69000000003</v>
      </c>
      <c r="BE249" s="3">
        <v>26852.140000000007</v>
      </c>
      <c r="BF249" s="3">
        <v>0</v>
      </c>
      <c r="BG249" s="3">
        <v>0</v>
      </c>
      <c r="BH249" s="3">
        <v>-50000</v>
      </c>
      <c r="BI249" s="3">
        <v>0</v>
      </c>
      <c r="BJ249" s="3">
        <v>0</v>
      </c>
      <c r="BK249" s="3">
        <v>8860</v>
      </c>
      <c r="BL249" s="3">
        <v>0</v>
      </c>
      <c r="BM249" s="3">
        <v>-50000</v>
      </c>
      <c r="BN249" s="3">
        <v>1</v>
      </c>
      <c r="BO249" s="3">
        <v>0</v>
      </c>
      <c r="BP249" s="3">
        <v>20142.5</v>
      </c>
      <c r="BQ249" s="3">
        <v>0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554519.49</v>
      </c>
      <c r="BY249" s="3">
        <v>8586.74</v>
      </c>
      <c r="BZ249" s="3">
        <v>130000</v>
      </c>
      <c r="CA249" s="3">
        <v>0</v>
      </c>
      <c r="CB249" s="3">
        <v>0</v>
      </c>
      <c r="CC249" s="3">
        <v>-8863.9</v>
      </c>
      <c r="CD249" s="3">
        <v>0</v>
      </c>
    </row>
    <row r="250" spans="1:82" ht="15.05" x14ac:dyDescent="0.3">
      <c r="A250" s="28">
        <v>7018</v>
      </c>
      <c r="B250" s="42" t="str">
        <f>_xlfn.XLOOKUP(A250,'Schools lookup'!A:A,'Schools lookup'!B:B)</f>
        <v>CIX7018</v>
      </c>
      <c r="C250" s="42" t="str">
        <f>_xlfn.XLOOKUP(A250,'Schools lookup'!A:A,'Schools lookup'!C:C)</f>
        <v>Alfreton Park Community Special School</v>
      </c>
      <c r="D250" s="3">
        <v>544173.4</v>
      </c>
      <c r="E250" s="3">
        <v>0</v>
      </c>
      <c r="F250" s="3">
        <v>50087.08</v>
      </c>
      <c r="G250" s="3">
        <v>1773814.1400000001</v>
      </c>
      <c r="H250" s="3">
        <v>0</v>
      </c>
      <c r="I250" s="3">
        <v>2805304.04</v>
      </c>
      <c r="J250" s="3">
        <v>0</v>
      </c>
      <c r="K250" s="3">
        <v>93210</v>
      </c>
      <c r="L250" s="3">
        <v>469066</v>
      </c>
      <c r="M250" s="3">
        <v>58790</v>
      </c>
      <c r="N250" s="3">
        <v>55746.499999999993</v>
      </c>
      <c r="O250" s="3">
        <v>61963.26999999999</v>
      </c>
      <c r="P250" s="3">
        <v>22344.730000000003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1618431.5999999999</v>
      </c>
      <c r="Y250" s="3">
        <v>14321.94</v>
      </c>
      <c r="Z250" s="3">
        <v>2232629.2800000012</v>
      </c>
      <c r="AA250" s="3">
        <v>185954.1</v>
      </c>
      <c r="AB250">
        <v>233546.01</v>
      </c>
      <c r="AC250">
        <v>0</v>
      </c>
      <c r="AD250">
        <v>74170.790000000008</v>
      </c>
      <c r="AE250">
        <v>21301.959999999995</v>
      </c>
      <c r="AF250">
        <v>32674.579999999998</v>
      </c>
      <c r="AG250">
        <v>6223.44</v>
      </c>
      <c r="AH250">
        <v>0</v>
      </c>
      <c r="AI250">
        <v>85186.549999999959</v>
      </c>
      <c r="AJ250">
        <v>0</v>
      </c>
      <c r="AK250">
        <v>17711.71</v>
      </c>
      <c r="AL250">
        <v>23688.929999999997</v>
      </c>
      <c r="AM250">
        <v>133057.80999999997</v>
      </c>
      <c r="AN250">
        <v>0</v>
      </c>
      <c r="AO250">
        <v>36028.550000000003</v>
      </c>
      <c r="AP250">
        <v>168971.91000000006</v>
      </c>
      <c r="AQ250">
        <v>9469.1699999999983</v>
      </c>
      <c r="AR250">
        <v>0</v>
      </c>
      <c r="AS250">
        <v>2368.87</v>
      </c>
      <c r="AT250">
        <v>0</v>
      </c>
      <c r="AU250">
        <v>2769.8399999999997</v>
      </c>
      <c r="AV250">
        <v>0</v>
      </c>
      <c r="AW250">
        <v>0</v>
      </c>
      <c r="AX250">
        <v>446.95</v>
      </c>
      <c r="AY250">
        <v>44792.1</v>
      </c>
      <c r="AZ250">
        <v>7996.29</v>
      </c>
      <c r="BA250">
        <v>5838.16</v>
      </c>
      <c r="BB250">
        <v>83444.53</v>
      </c>
      <c r="BC250" s="3">
        <v>3790.72</v>
      </c>
      <c r="BD250" s="3">
        <v>95061</v>
      </c>
      <c r="BE250" s="3">
        <v>30943.21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10530.63</v>
      </c>
      <c r="BL250" s="3">
        <v>0</v>
      </c>
      <c r="BM250" s="3">
        <v>0</v>
      </c>
      <c r="BN250" s="3">
        <v>1</v>
      </c>
      <c r="BO250" s="3">
        <v>0</v>
      </c>
      <c r="BP250" s="3">
        <v>0</v>
      </c>
      <c r="BQ250" s="3">
        <v>14577</v>
      </c>
      <c r="BR250" s="3">
        <v>0</v>
      </c>
      <c r="BS250" s="3">
        <v>0</v>
      </c>
      <c r="BT250" s="3">
        <v>0</v>
      </c>
      <c r="BU250" s="3">
        <v>27814</v>
      </c>
      <c r="BV250" s="3">
        <v>0</v>
      </c>
      <c r="BW250" s="3">
        <v>0</v>
      </c>
      <c r="BX250" s="3">
        <v>713592.08</v>
      </c>
      <c r="BY250" s="3">
        <v>18226.71</v>
      </c>
      <c r="BZ250" s="3">
        <v>0</v>
      </c>
      <c r="CA250" s="3">
        <v>0</v>
      </c>
      <c r="CB250" s="3">
        <v>0</v>
      </c>
      <c r="CC250" s="3">
        <v>0</v>
      </c>
      <c r="CD250" s="3">
        <v>0</v>
      </c>
    </row>
    <row r="251" spans="1:82" x14ac:dyDescent="0.2">
      <c r="A251" s="2" t="s">
        <v>77</v>
      </c>
      <c r="B251" s="42"/>
      <c r="C251" s="42" t="s">
        <v>710</v>
      </c>
      <c r="D251" s="3">
        <f>SUM(D4:D11)</f>
        <v>145941.24</v>
      </c>
      <c r="E251" s="3">
        <f t="shared" ref="E251:BP251" si="0">SUM(E4:E11)</f>
        <v>300865.67000000004</v>
      </c>
      <c r="F251" s="3">
        <f t="shared" si="0"/>
        <v>131481.95000000001</v>
      </c>
      <c r="G251" s="3">
        <f t="shared" si="0"/>
        <v>3967598.2499999995</v>
      </c>
      <c r="H251" s="3">
        <f t="shared" si="0"/>
        <v>0</v>
      </c>
      <c r="I251" s="3">
        <f t="shared" si="0"/>
        <v>175317.75999999998</v>
      </c>
      <c r="J251" s="3">
        <f t="shared" si="0"/>
        <v>0</v>
      </c>
      <c r="K251" s="3">
        <f t="shared" si="0"/>
        <v>0</v>
      </c>
      <c r="L251" s="3">
        <f t="shared" si="0"/>
        <v>63527.770000000004</v>
      </c>
      <c r="M251" s="3">
        <f t="shared" si="0"/>
        <v>300</v>
      </c>
      <c r="N251" s="3">
        <f t="shared" si="0"/>
        <v>0</v>
      </c>
      <c r="O251" s="3">
        <f t="shared" si="0"/>
        <v>291856.84999999998</v>
      </c>
      <c r="P251" s="3">
        <f t="shared" si="0"/>
        <v>38974.62000000001</v>
      </c>
      <c r="Q251" s="3">
        <f t="shared" si="0"/>
        <v>59015.369999999995</v>
      </c>
      <c r="R251" s="3">
        <f t="shared" si="0"/>
        <v>11785.099999999999</v>
      </c>
      <c r="S251" s="3">
        <f t="shared" si="0"/>
        <v>517.81999999999994</v>
      </c>
      <c r="T251" s="3">
        <f t="shared" si="0"/>
        <v>0</v>
      </c>
      <c r="U251" s="3">
        <f t="shared" si="0"/>
        <v>0</v>
      </c>
      <c r="V251" s="3">
        <f t="shared" si="0"/>
        <v>0</v>
      </c>
      <c r="W251" s="3">
        <f t="shared" si="0"/>
        <v>48836.83</v>
      </c>
      <c r="X251" s="3">
        <f t="shared" si="0"/>
        <v>1389274.3199999998</v>
      </c>
      <c r="Y251" s="3">
        <f t="shared" si="0"/>
        <v>44758.270000000004</v>
      </c>
      <c r="Z251" s="3">
        <f t="shared" si="0"/>
        <v>1597185.21</v>
      </c>
      <c r="AA251" s="3">
        <f t="shared" si="0"/>
        <v>66260.290000000008</v>
      </c>
      <c r="AB251" s="3">
        <f t="shared" si="0"/>
        <v>302715.53999999998</v>
      </c>
      <c r="AC251" s="3">
        <f t="shared" si="0"/>
        <v>664.91000000000008</v>
      </c>
      <c r="AD251" s="3">
        <f t="shared" si="0"/>
        <v>190667.01</v>
      </c>
      <c r="AE251" s="3">
        <f t="shared" si="0"/>
        <v>20519.489999999998</v>
      </c>
      <c r="AF251" s="3">
        <f t="shared" si="0"/>
        <v>13023.67</v>
      </c>
      <c r="AG251" s="3">
        <f t="shared" si="0"/>
        <v>21007</v>
      </c>
      <c r="AH251" s="3">
        <f t="shared" si="0"/>
        <v>10441.049999999999</v>
      </c>
      <c r="AI251" s="3">
        <f t="shared" si="0"/>
        <v>71303.62999999999</v>
      </c>
      <c r="AJ251" s="3">
        <f t="shared" si="0"/>
        <v>10499.029999999999</v>
      </c>
      <c r="AK251" s="3">
        <f t="shared" si="0"/>
        <v>111710.54000000004</v>
      </c>
      <c r="AL251" s="3">
        <f t="shared" si="0"/>
        <v>13285.260000000002</v>
      </c>
      <c r="AM251" s="3">
        <f t="shared" si="0"/>
        <v>54841.760000000009</v>
      </c>
      <c r="AN251" s="3">
        <f t="shared" si="0"/>
        <v>75489.42</v>
      </c>
      <c r="AO251" s="3">
        <f t="shared" si="0"/>
        <v>32686.840000000004</v>
      </c>
      <c r="AP251" s="3">
        <f t="shared" si="0"/>
        <v>69617.189999999959</v>
      </c>
      <c r="AQ251" s="3">
        <f t="shared" si="0"/>
        <v>11170.789999999999</v>
      </c>
      <c r="AR251" s="3">
        <f t="shared" si="0"/>
        <v>0</v>
      </c>
      <c r="AS251" s="3">
        <f t="shared" si="0"/>
        <v>14945.450000000003</v>
      </c>
      <c r="AT251" s="3">
        <f t="shared" si="0"/>
        <v>0</v>
      </c>
      <c r="AU251" s="3">
        <f t="shared" si="0"/>
        <v>1990.0299999999997</v>
      </c>
      <c r="AV251" s="3">
        <f t="shared" si="0"/>
        <v>1944.38</v>
      </c>
      <c r="AW251" s="3">
        <f t="shared" si="0"/>
        <v>10213.74</v>
      </c>
      <c r="AX251" s="3">
        <f t="shared" si="0"/>
        <v>0</v>
      </c>
      <c r="AY251" s="3">
        <f t="shared" si="0"/>
        <v>32007.489999999998</v>
      </c>
      <c r="AZ251" s="3">
        <f t="shared" si="0"/>
        <v>18428.86</v>
      </c>
      <c r="BA251" s="3">
        <f t="shared" si="0"/>
        <v>93719.299999999988</v>
      </c>
      <c r="BB251" s="3">
        <f t="shared" si="0"/>
        <v>58014.080000000016</v>
      </c>
      <c r="BC251" s="3">
        <f t="shared" si="0"/>
        <v>5850.34</v>
      </c>
      <c r="BD251" s="3">
        <f t="shared" si="0"/>
        <v>108863.15</v>
      </c>
      <c r="BE251" s="3">
        <f t="shared" si="0"/>
        <v>100198.98999999999</v>
      </c>
      <c r="BF251" s="3">
        <f t="shared" si="0"/>
        <v>0</v>
      </c>
      <c r="BG251" s="3">
        <f t="shared" si="0"/>
        <v>0</v>
      </c>
      <c r="BH251" s="3">
        <f t="shared" si="0"/>
        <v>-10818.96</v>
      </c>
      <c r="BI251" s="3">
        <f t="shared" si="0"/>
        <v>35851.94</v>
      </c>
      <c r="BJ251" s="3">
        <f t="shared" si="0"/>
        <v>0</v>
      </c>
      <c r="BK251" s="3">
        <f t="shared" si="0"/>
        <v>36373.620000000003</v>
      </c>
      <c r="BL251" s="3">
        <f t="shared" si="0"/>
        <v>0</v>
      </c>
      <c r="BM251" s="3">
        <f t="shared" si="0"/>
        <v>-10818.96</v>
      </c>
      <c r="BN251" s="3">
        <f t="shared" si="0"/>
        <v>8</v>
      </c>
      <c r="BO251" s="3">
        <f t="shared" si="0"/>
        <v>0</v>
      </c>
      <c r="BP251" s="3">
        <f t="shared" si="0"/>
        <v>45999.59</v>
      </c>
      <c r="BQ251" s="3">
        <f t="shared" ref="BQ251:CD251" si="1">SUM(BQ4:BQ11)</f>
        <v>14440.500000000002</v>
      </c>
      <c r="BR251" s="3">
        <f t="shared" si="1"/>
        <v>1270</v>
      </c>
      <c r="BS251" s="3">
        <f t="shared" si="1"/>
        <v>0</v>
      </c>
      <c r="BT251" s="3">
        <f t="shared" si="1"/>
        <v>0</v>
      </c>
      <c r="BU251" s="3">
        <f t="shared" si="1"/>
        <v>7382.5300000000007</v>
      </c>
      <c r="BV251" s="3">
        <f t="shared" si="1"/>
        <v>607.58000000000004</v>
      </c>
      <c r="BW251" s="3">
        <f t="shared" si="1"/>
        <v>0</v>
      </c>
      <c r="BX251" s="3">
        <f t="shared" si="1"/>
        <v>212356.70999999996</v>
      </c>
      <c r="BY251" s="3">
        <f t="shared" si="1"/>
        <v>88616.99</v>
      </c>
      <c r="BZ251" s="3">
        <f t="shared" si="1"/>
        <v>-1280.58</v>
      </c>
      <c r="CA251" s="3">
        <f t="shared" si="1"/>
        <v>313850.56000000006</v>
      </c>
      <c r="CB251" s="3">
        <f t="shared" si="1"/>
        <v>0</v>
      </c>
      <c r="CC251" s="3">
        <f t="shared" si="1"/>
        <v>300865.67000000004</v>
      </c>
      <c r="CD251" s="3">
        <f t="shared" si="1"/>
        <v>0</v>
      </c>
    </row>
    <row r="252" spans="1:82" x14ac:dyDescent="0.2">
      <c r="A252" s="2" t="s">
        <v>78</v>
      </c>
      <c r="B252" s="42"/>
      <c r="C252" s="42" t="s">
        <v>711</v>
      </c>
      <c r="D252" s="3">
        <f>SUM(D12:D233)+SUM(D239:D244)</f>
        <v>23405615.009999998</v>
      </c>
      <c r="E252" s="3">
        <f t="shared" ref="E252:BP252" si="2">SUM(E12:E233)+SUM(E239:E244)</f>
        <v>1886858.9000000004</v>
      </c>
      <c r="F252" s="3">
        <f t="shared" si="2"/>
        <v>3139508.7300000004</v>
      </c>
      <c r="G252" s="3">
        <f t="shared" si="2"/>
        <v>214891387.79000005</v>
      </c>
      <c r="H252" s="3">
        <f t="shared" si="2"/>
        <v>0</v>
      </c>
      <c r="I252" s="3">
        <f t="shared" si="2"/>
        <v>16527019.109999998</v>
      </c>
      <c r="J252" s="3">
        <f t="shared" si="2"/>
        <v>0</v>
      </c>
      <c r="K252" s="3">
        <f t="shared" si="2"/>
        <v>15669377.900000004</v>
      </c>
      <c r="L252" s="3">
        <f t="shared" si="2"/>
        <v>14898677.890000004</v>
      </c>
      <c r="M252" s="3">
        <f t="shared" si="2"/>
        <v>138721.25</v>
      </c>
      <c r="N252" s="3">
        <f t="shared" si="2"/>
        <v>391207.00000000006</v>
      </c>
      <c r="O252" s="3">
        <f t="shared" si="2"/>
        <v>5487725.5300000003</v>
      </c>
      <c r="P252" s="3">
        <f t="shared" si="2"/>
        <v>3614666.8900000015</v>
      </c>
      <c r="Q252" s="3">
        <f t="shared" si="2"/>
        <v>1785758.2400000007</v>
      </c>
      <c r="R252" s="3">
        <f t="shared" si="2"/>
        <v>295779.22000000009</v>
      </c>
      <c r="S252" s="3">
        <f t="shared" si="2"/>
        <v>1509936.0699999991</v>
      </c>
      <c r="T252" s="3">
        <f t="shared" si="2"/>
        <v>0</v>
      </c>
      <c r="U252" s="3">
        <f t="shared" si="2"/>
        <v>0</v>
      </c>
      <c r="V252" s="3">
        <f t="shared" si="2"/>
        <v>0</v>
      </c>
      <c r="W252" s="3">
        <f t="shared" si="2"/>
        <v>2507506.0100000007</v>
      </c>
      <c r="X252" s="3">
        <f t="shared" si="2"/>
        <v>126915493.71000002</v>
      </c>
      <c r="Y252" s="3">
        <f t="shared" si="2"/>
        <v>2019732.6700000004</v>
      </c>
      <c r="Z252" s="3">
        <f t="shared" si="2"/>
        <v>56360712.119999997</v>
      </c>
      <c r="AA252" s="3">
        <f t="shared" si="2"/>
        <v>5498698.0399999982</v>
      </c>
      <c r="AB252" s="3">
        <f t="shared" si="2"/>
        <v>12605193.93</v>
      </c>
      <c r="AC252" s="3">
        <f t="shared" si="2"/>
        <v>115902.72</v>
      </c>
      <c r="AD252" s="3">
        <f t="shared" si="2"/>
        <v>6391798.120000002</v>
      </c>
      <c r="AE252" s="3">
        <f t="shared" si="2"/>
        <v>1140266.4999999993</v>
      </c>
      <c r="AF252" s="3">
        <f t="shared" si="2"/>
        <v>719196.03000000049</v>
      </c>
      <c r="AG252" s="3">
        <f t="shared" si="2"/>
        <v>2364146.049999998</v>
      </c>
      <c r="AH252" s="3">
        <f t="shared" si="2"/>
        <v>551022.62000000011</v>
      </c>
      <c r="AI252" s="3">
        <f t="shared" si="2"/>
        <v>4200068.1400000034</v>
      </c>
      <c r="AJ252" s="3">
        <f t="shared" si="2"/>
        <v>609636.96</v>
      </c>
      <c r="AK252" s="3">
        <f t="shared" si="2"/>
        <v>3873011.0599999982</v>
      </c>
      <c r="AL252" s="3">
        <f t="shared" si="2"/>
        <v>1008061.1499999993</v>
      </c>
      <c r="AM252" s="3">
        <f t="shared" si="2"/>
        <v>4017103.6100000003</v>
      </c>
      <c r="AN252" s="3">
        <f t="shared" si="2"/>
        <v>3418668.4499999993</v>
      </c>
      <c r="AO252" s="3">
        <f t="shared" si="2"/>
        <v>1135225.9699999997</v>
      </c>
      <c r="AP252" s="3">
        <f t="shared" si="2"/>
        <v>8694793.6199999992</v>
      </c>
      <c r="AQ252" s="3">
        <f t="shared" si="2"/>
        <v>549668.85999999987</v>
      </c>
      <c r="AR252" s="3">
        <f t="shared" si="2"/>
        <v>5293.1</v>
      </c>
      <c r="AS252" s="3">
        <f t="shared" si="2"/>
        <v>1205718.9900000002</v>
      </c>
      <c r="AT252" s="3">
        <f t="shared" si="2"/>
        <v>0</v>
      </c>
      <c r="AU252" s="3">
        <f t="shared" si="2"/>
        <v>642829.7200000002</v>
      </c>
      <c r="AV252" s="3">
        <f t="shared" si="2"/>
        <v>217320.81999999995</v>
      </c>
      <c r="AW252" s="3">
        <f t="shared" si="2"/>
        <v>408050.50999999995</v>
      </c>
      <c r="AX252" s="3">
        <f t="shared" si="2"/>
        <v>0</v>
      </c>
      <c r="AY252" s="3">
        <f t="shared" si="2"/>
        <v>2074236.3000000005</v>
      </c>
      <c r="AZ252" s="3">
        <f t="shared" si="2"/>
        <v>1258294.6800000002</v>
      </c>
      <c r="BA252" s="3">
        <f t="shared" si="2"/>
        <v>2356881.959999999</v>
      </c>
      <c r="BB252" s="3">
        <f t="shared" si="2"/>
        <v>14020942.749999996</v>
      </c>
      <c r="BC252" s="3">
        <f t="shared" si="2"/>
        <v>3587666.5500000003</v>
      </c>
      <c r="BD252" s="3">
        <f t="shared" si="2"/>
        <v>5219744.2799999993</v>
      </c>
      <c r="BE252" s="3">
        <f t="shared" si="2"/>
        <v>4753062.1800000006</v>
      </c>
      <c r="BF252" s="3">
        <f t="shared" si="2"/>
        <v>0</v>
      </c>
      <c r="BG252" s="3">
        <f t="shared" si="2"/>
        <v>0</v>
      </c>
      <c r="BH252" s="3">
        <f t="shared" si="2"/>
        <v>0</v>
      </c>
      <c r="BI252" s="3">
        <f t="shared" si="2"/>
        <v>1914598.5</v>
      </c>
      <c r="BJ252" s="3">
        <f t="shared" si="2"/>
        <v>111455.11999999998</v>
      </c>
      <c r="BK252" s="3">
        <f t="shared" si="2"/>
        <v>1331664.67</v>
      </c>
      <c r="BL252" s="3">
        <f t="shared" si="2"/>
        <v>0</v>
      </c>
      <c r="BM252" s="3">
        <f t="shared" si="2"/>
        <v>0</v>
      </c>
      <c r="BN252" s="3">
        <f t="shared" si="2"/>
        <v>228</v>
      </c>
      <c r="BO252" s="3">
        <f t="shared" si="2"/>
        <v>5889.58</v>
      </c>
      <c r="BP252" s="3">
        <f t="shared" si="2"/>
        <v>947977.72000000009</v>
      </c>
      <c r="BQ252" s="3">
        <f t="shared" ref="BQ252:CD252" si="3">SUM(BQ12:BQ233)+SUM(BQ239:BQ244)</f>
        <v>124196.94</v>
      </c>
      <c r="BR252" s="3">
        <f t="shared" si="3"/>
        <v>46343.700000000004</v>
      </c>
      <c r="BS252" s="3">
        <f t="shared" si="3"/>
        <v>0</v>
      </c>
      <c r="BT252" s="3">
        <f t="shared" si="3"/>
        <v>4998.7700000000004</v>
      </c>
      <c r="BU252" s="3">
        <f t="shared" si="3"/>
        <v>573607.06999999983</v>
      </c>
      <c r="BV252" s="3">
        <f t="shared" si="3"/>
        <v>24978.83</v>
      </c>
      <c r="BW252" s="3">
        <f t="shared" si="3"/>
        <v>0</v>
      </c>
      <c r="BX252" s="3">
        <f t="shared" si="3"/>
        <v>20677432.650000002</v>
      </c>
      <c r="BY252" s="3">
        <f t="shared" si="3"/>
        <v>2750666.5100000012</v>
      </c>
      <c r="BZ252" s="3">
        <f t="shared" si="3"/>
        <v>-7478.3899999999976</v>
      </c>
      <c r="CA252" s="3">
        <f t="shared" si="3"/>
        <v>2368311.2899999991</v>
      </c>
      <c r="CB252" s="3">
        <f t="shared" si="3"/>
        <v>0</v>
      </c>
      <c r="CC252" s="3">
        <f t="shared" si="3"/>
        <v>2185972.67</v>
      </c>
      <c r="CD252" s="3">
        <f t="shared" si="3"/>
        <v>0</v>
      </c>
    </row>
    <row r="253" spans="1:82" x14ac:dyDescent="0.2">
      <c r="A253" s="2" t="s">
        <v>79</v>
      </c>
      <c r="B253" s="42"/>
      <c r="C253" s="42" t="s">
        <v>712</v>
      </c>
      <c r="D253" s="3">
        <f>SUM(D234:D238)+SUM(D245:D246)</f>
        <v>1082288.3799999999</v>
      </c>
      <c r="E253" s="3">
        <f t="shared" ref="E253:BP253" si="4">SUM(E234:E238)+SUM(E245:E246)</f>
        <v>-64598.720000000008</v>
      </c>
      <c r="F253" s="3">
        <f t="shared" si="4"/>
        <v>629869.43999999994</v>
      </c>
      <c r="G253" s="3">
        <f t="shared" si="4"/>
        <v>48538342.409999996</v>
      </c>
      <c r="H253" s="3">
        <f t="shared" si="4"/>
        <v>4176936.08</v>
      </c>
      <c r="I253" s="3">
        <f t="shared" si="4"/>
        <v>2890120.85</v>
      </c>
      <c r="J253" s="3">
        <f t="shared" si="4"/>
        <v>0</v>
      </c>
      <c r="K253" s="3">
        <f t="shared" si="4"/>
        <v>1924524.64</v>
      </c>
      <c r="L253" s="3">
        <f t="shared" si="4"/>
        <v>1262400.27</v>
      </c>
      <c r="M253" s="3">
        <f t="shared" si="4"/>
        <v>3328.9900000000002</v>
      </c>
      <c r="N253" s="3">
        <f t="shared" si="4"/>
        <v>162335.87</v>
      </c>
      <c r="O253" s="3">
        <f t="shared" si="4"/>
        <v>1010787.8400000001</v>
      </c>
      <c r="P253" s="3">
        <f t="shared" si="4"/>
        <v>1083564.3399999999</v>
      </c>
      <c r="Q253" s="3">
        <f t="shared" si="4"/>
        <v>0</v>
      </c>
      <c r="R253" s="3">
        <f t="shared" si="4"/>
        <v>0</v>
      </c>
      <c r="S253" s="3">
        <f t="shared" si="4"/>
        <v>240629.58999999997</v>
      </c>
      <c r="T253" s="3">
        <f t="shared" si="4"/>
        <v>0</v>
      </c>
      <c r="U253" s="3">
        <f t="shared" si="4"/>
        <v>0</v>
      </c>
      <c r="V253" s="3">
        <f t="shared" si="4"/>
        <v>0</v>
      </c>
      <c r="W253" s="3">
        <f t="shared" si="4"/>
        <v>0</v>
      </c>
      <c r="X253" s="3">
        <f t="shared" si="4"/>
        <v>34266333.600000001</v>
      </c>
      <c r="Y253" s="3">
        <f t="shared" si="4"/>
        <v>145562.47000000003</v>
      </c>
      <c r="Z253" s="3">
        <f t="shared" si="4"/>
        <v>8931579.0099999998</v>
      </c>
      <c r="AA253" s="3">
        <f t="shared" si="4"/>
        <v>1832871.08</v>
      </c>
      <c r="AB253" s="3">
        <f t="shared" si="4"/>
        <v>3540179.8000000003</v>
      </c>
      <c r="AC253" s="3">
        <f t="shared" si="4"/>
        <v>732184.20000000019</v>
      </c>
      <c r="AD253" s="3">
        <f t="shared" si="4"/>
        <v>142096.73000000001</v>
      </c>
      <c r="AE253" s="3">
        <f t="shared" si="4"/>
        <v>274432.13</v>
      </c>
      <c r="AF253" s="3">
        <f t="shared" si="4"/>
        <v>61181.710000000006</v>
      </c>
      <c r="AG253" s="3">
        <f t="shared" si="4"/>
        <v>22324.15</v>
      </c>
      <c r="AH253" s="3">
        <f t="shared" si="4"/>
        <v>12020.69</v>
      </c>
      <c r="AI253" s="3">
        <f t="shared" si="4"/>
        <v>373256.49</v>
      </c>
      <c r="AJ253" s="3">
        <f t="shared" si="4"/>
        <v>113936.30000000002</v>
      </c>
      <c r="AK253" s="3">
        <f t="shared" si="4"/>
        <v>107498.06</v>
      </c>
      <c r="AL253" s="3">
        <f t="shared" si="4"/>
        <v>164473.93</v>
      </c>
      <c r="AM253" s="3">
        <f t="shared" si="4"/>
        <v>936974.42</v>
      </c>
      <c r="AN253" s="3">
        <f t="shared" si="4"/>
        <v>1061898.5</v>
      </c>
      <c r="AO253" s="3">
        <f t="shared" si="4"/>
        <v>424691.44000000006</v>
      </c>
      <c r="AP253" s="3">
        <f t="shared" si="4"/>
        <v>1197328.04</v>
      </c>
      <c r="AQ253" s="3">
        <f t="shared" si="4"/>
        <v>48888.689999999995</v>
      </c>
      <c r="AR253" s="3">
        <f t="shared" si="4"/>
        <v>0</v>
      </c>
      <c r="AS253" s="3">
        <f t="shared" si="4"/>
        <v>301863.54000000004</v>
      </c>
      <c r="AT253" s="3">
        <f t="shared" si="4"/>
        <v>0</v>
      </c>
      <c r="AU253" s="3">
        <f t="shared" si="4"/>
        <v>116238.6</v>
      </c>
      <c r="AV253" s="3">
        <f t="shared" si="4"/>
        <v>24318.059999999998</v>
      </c>
      <c r="AW253" s="3">
        <f t="shared" si="4"/>
        <v>9438.6699999999983</v>
      </c>
      <c r="AX253" s="3">
        <f t="shared" si="4"/>
        <v>824213.29999999993</v>
      </c>
      <c r="AY253" s="3">
        <f t="shared" si="4"/>
        <v>606517.66999999993</v>
      </c>
      <c r="AZ253" s="3">
        <f t="shared" si="4"/>
        <v>161483.34</v>
      </c>
      <c r="BA253" s="3">
        <f t="shared" si="4"/>
        <v>633924.99</v>
      </c>
      <c r="BB253" s="3">
        <f t="shared" si="4"/>
        <v>1008596.0600000002</v>
      </c>
      <c r="BC253" s="3">
        <f t="shared" si="4"/>
        <v>489808.53</v>
      </c>
      <c r="BD253" s="3">
        <f t="shared" si="4"/>
        <v>1022172.1700000002</v>
      </c>
      <c r="BE253" s="3">
        <f t="shared" si="4"/>
        <v>456003.14999999997</v>
      </c>
      <c r="BF253" s="3">
        <f t="shared" si="4"/>
        <v>1029364.95</v>
      </c>
      <c r="BG253" s="3">
        <f t="shared" si="4"/>
        <v>0</v>
      </c>
      <c r="BH253" s="3">
        <f t="shared" si="4"/>
        <v>50106.73</v>
      </c>
      <c r="BI253" s="3">
        <f t="shared" si="4"/>
        <v>0</v>
      </c>
      <c r="BJ253" s="3">
        <f t="shared" si="4"/>
        <v>0</v>
      </c>
      <c r="BK253" s="3">
        <f t="shared" si="4"/>
        <v>158640.63</v>
      </c>
      <c r="BL253" s="3">
        <f t="shared" si="4"/>
        <v>0</v>
      </c>
      <c r="BM253" s="3">
        <f t="shared" si="4"/>
        <v>50106.73</v>
      </c>
      <c r="BN253" s="3">
        <f t="shared" si="4"/>
        <v>7</v>
      </c>
      <c r="BO253" s="3">
        <f t="shared" si="4"/>
        <v>0</v>
      </c>
      <c r="BP253" s="3">
        <f t="shared" si="4"/>
        <v>50777.039999999994</v>
      </c>
      <c r="BQ253" s="3">
        <f t="shared" ref="BQ253:CD253" si="5">SUM(BQ234:BQ238)+SUM(BQ245:BQ246)</f>
        <v>41640.75</v>
      </c>
      <c r="BR253" s="3">
        <f t="shared" si="5"/>
        <v>1625</v>
      </c>
      <c r="BS253" s="3">
        <f t="shared" si="5"/>
        <v>0</v>
      </c>
      <c r="BT253" s="3">
        <f t="shared" si="5"/>
        <v>0</v>
      </c>
      <c r="BU253" s="3">
        <f t="shared" si="5"/>
        <v>157885.69</v>
      </c>
      <c r="BV253" s="3">
        <f t="shared" si="5"/>
        <v>5460.2</v>
      </c>
      <c r="BW253" s="3">
        <f t="shared" si="5"/>
        <v>0</v>
      </c>
      <c r="BX253" s="3">
        <f t="shared" si="5"/>
        <v>1251498.0599999998</v>
      </c>
      <c r="BY253" s="3">
        <f t="shared" si="5"/>
        <v>276231.54000000004</v>
      </c>
      <c r="BZ253" s="3">
        <f t="shared" si="5"/>
        <v>304996.58</v>
      </c>
      <c r="CA253" s="3">
        <f t="shared" si="5"/>
        <v>-64598.720000000008</v>
      </c>
      <c r="CB253" s="3">
        <f t="shared" si="5"/>
        <v>0</v>
      </c>
      <c r="CC253" s="3">
        <f t="shared" si="5"/>
        <v>-22949.019999999993</v>
      </c>
      <c r="CD253" s="3">
        <f t="shared" si="5"/>
        <v>0</v>
      </c>
    </row>
    <row r="254" spans="1:82" x14ac:dyDescent="0.2">
      <c r="A254" s="2" t="s">
        <v>80</v>
      </c>
      <c r="B254" s="42"/>
      <c r="C254" s="42" t="s">
        <v>713</v>
      </c>
      <c r="D254" s="3">
        <f>SUM(D247:D250)</f>
        <v>2270903.3000000003</v>
      </c>
      <c r="E254" s="3">
        <f t="shared" ref="E254:BP254" si="6">SUM(E247:E250)</f>
        <v>0</v>
      </c>
      <c r="F254" s="3">
        <f t="shared" si="6"/>
        <v>278076.59999999998</v>
      </c>
      <c r="G254" s="3">
        <f t="shared" si="6"/>
        <v>6211582.790000001</v>
      </c>
      <c r="H254" s="3">
        <f t="shared" si="6"/>
        <v>0</v>
      </c>
      <c r="I254" s="3">
        <f t="shared" si="6"/>
        <v>11436972.949999999</v>
      </c>
      <c r="J254" s="3">
        <f t="shared" si="6"/>
        <v>0</v>
      </c>
      <c r="K254" s="3">
        <f t="shared" si="6"/>
        <v>354333.57</v>
      </c>
      <c r="L254" s="3">
        <f t="shared" si="6"/>
        <v>1602450.9300000002</v>
      </c>
      <c r="M254" s="3">
        <f t="shared" si="6"/>
        <v>59888.75</v>
      </c>
      <c r="N254" s="3">
        <f t="shared" si="6"/>
        <v>89062.5</v>
      </c>
      <c r="O254" s="3">
        <f t="shared" si="6"/>
        <v>672345.04</v>
      </c>
      <c r="P254" s="3">
        <f t="shared" si="6"/>
        <v>56795.510000000009</v>
      </c>
      <c r="Q254" s="3">
        <f t="shared" si="6"/>
        <v>0</v>
      </c>
      <c r="R254" s="3">
        <f t="shared" si="6"/>
        <v>0</v>
      </c>
      <c r="S254" s="3">
        <f t="shared" si="6"/>
        <v>12444.1</v>
      </c>
      <c r="T254" s="3">
        <f t="shared" si="6"/>
        <v>0</v>
      </c>
      <c r="U254" s="3">
        <f t="shared" si="6"/>
        <v>0</v>
      </c>
      <c r="V254" s="3">
        <f t="shared" si="6"/>
        <v>0</v>
      </c>
      <c r="W254" s="3">
        <f t="shared" si="6"/>
        <v>0</v>
      </c>
      <c r="X254" s="3">
        <f t="shared" si="6"/>
        <v>7251182.5199999986</v>
      </c>
      <c r="Y254" s="3">
        <f t="shared" si="6"/>
        <v>18586.43</v>
      </c>
      <c r="Z254" s="3">
        <f t="shared" si="6"/>
        <v>7436677.7400000021</v>
      </c>
      <c r="AA254" s="3">
        <f t="shared" si="6"/>
        <v>474994.46000000008</v>
      </c>
      <c r="AB254" s="3">
        <f t="shared" si="6"/>
        <v>927669.46999999986</v>
      </c>
      <c r="AC254" s="3">
        <f t="shared" si="6"/>
        <v>1142.6599999999999</v>
      </c>
      <c r="AD254" s="3">
        <f t="shared" si="6"/>
        <v>368549.54000000004</v>
      </c>
      <c r="AE254" s="3">
        <f t="shared" si="6"/>
        <v>139973.63000000003</v>
      </c>
      <c r="AF254" s="3">
        <f t="shared" si="6"/>
        <v>99948.11</v>
      </c>
      <c r="AG254" s="3">
        <f t="shared" si="6"/>
        <v>23262.26</v>
      </c>
      <c r="AH254" s="3">
        <f t="shared" si="6"/>
        <v>18027.59</v>
      </c>
      <c r="AI254" s="3">
        <f t="shared" si="6"/>
        <v>1011076.5499999999</v>
      </c>
      <c r="AJ254" s="3">
        <f t="shared" si="6"/>
        <v>15614.46</v>
      </c>
      <c r="AK254" s="3">
        <f t="shared" si="6"/>
        <v>177158.13999999996</v>
      </c>
      <c r="AL254" s="3">
        <f t="shared" si="6"/>
        <v>63752.719999999987</v>
      </c>
      <c r="AM254" s="3">
        <f t="shared" si="6"/>
        <v>249562.32999999996</v>
      </c>
      <c r="AN254" s="3">
        <f t="shared" si="6"/>
        <v>4640.7</v>
      </c>
      <c r="AO254" s="3">
        <f t="shared" si="6"/>
        <v>149243.13</v>
      </c>
      <c r="AP254" s="3">
        <f t="shared" si="6"/>
        <v>463094.41999999993</v>
      </c>
      <c r="AQ254" s="3">
        <f t="shared" si="6"/>
        <v>14581.269999999999</v>
      </c>
      <c r="AR254" s="3">
        <f t="shared" si="6"/>
        <v>0</v>
      </c>
      <c r="AS254" s="3">
        <f t="shared" si="6"/>
        <v>72272.119999999981</v>
      </c>
      <c r="AT254" s="3">
        <f t="shared" si="6"/>
        <v>0</v>
      </c>
      <c r="AU254" s="3">
        <f t="shared" si="6"/>
        <v>39012.219999999987</v>
      </c>
      <c r="AV254" s="3">
        <f t="shared" si="6"/>
        <v>13035.95</v>
      </c>
      <c r="AW254" s="3">
        <f t="shared" si="6"/>
        <v>8474.74</v>
      </c>
      <c r="AX254" s="3">
        <f t="shared" si="6"/>
        <v>41801.53</v>
      </c>
      <c r="AY254" s="3">
        <f t="shared" si="6"/>
        <v>103947.03</v>
      </c>
      <c r="AZ254" s="3">
        <f t="shared" si="6"/>
        <v>24538.170000000002</v>
      </c>
      <c r="BA254" s="3">
        <f t="shared" si="6"/>
        <v>23094.609999999997</v>
      </c>
      <c r="BB254" s="3">
        <f t="shared" si="6"/>
        <v>291522.49</v>
      </c>
      <c r="BC254" s="3">
        <f t="shared" si="6"/>
        <v>131672.57999999996</v>
      </c>
      <c r="BD254" s="3">
        <f t="shared" si="6"/>
        <v>471417.83000000007</v>
      </c>
      <c r="BE254" s="3">
        <f t="shared" si="6"/>
        <v>110435.11000000002</v>
      </c>
      <c r="BF254" s="3">
        <f t="shared" si="6"/>
        <v>0</v>
      </c>
      <c r="BG254" s="3">
        <f t="shared" si="6"/>
        <v>0</v>
      </c>
      <c r="BH254" s="3">
        <f t="shared" si="6"/>
        <v>-50000</v>
      </c>
      <c r="BI254" s="3">
        <f t="shared" si="6"/>
        <v>18653.830000000005</v>
      </c>
      <c r="BJ254" s="3">
        <f t="shared" si="6"/>
        <v>0</v>
      </c>
      <c r="BK254" s="3">
        <f t="shared" si="6"/>
        <v>38437</v>
      </c>
      <c r="BL254" s="3">
        <f t="shared" si="6"/>
        <v>0</v>
      </c>
      <c r="BM254" s="3">
        <f t="shared" si="6"/>
        <v>-50000</v>
      </c>
      <c r="BN254" s="3">
        <f t="shared" si="6"/>
        <v>4</v>
      </c>
      <c r="BO254" s="3">
        <f t="shared" si="6"/>
        <v>0</v>
      </c>
      <c r="BP254" s="3">
        <f t="shared" si="6"/>
        <v>46604.6</v>
      </c>
      <c r="BQ254" s="3">
        <f t="shared" ref="BQ254:CD254" si="7">SUM(BQ247:BQ250)</f>
        <v>14577</v>
      </c>
      <c r="BR254" s="3">
        <f t="shared" si="7"/>
        <v>0</v>
      </c>
      <c r="BS254" s="3">
        <f t="shared" si="7"/>
        <v>0</v>
      </c>
      <c r="BT254" s="3">
        <f t="shared" si="7"/>
        <v>0</v>
      </c>
      <c r="BU254" s="3">
        <f t="shared" si="7"/>
        <v>45815.81</v>
      </c>
      <c r="BV254" s="3">
        <f t="shared" si="7"/>
        <v>0</v>
      </c>
      <c r="BW254" s="3">
        <f t="shared" si="7"/>
        <v>0</v>
      </c>
      <c r="BX254" s="3">
        <f t="shared" si="7"/>
        <v>2576816.9299999997</v>
      </c>
      <c r="BY254" s="3">
        <f t="shared" si="7"/>
        <v>29516.19</v>
      </c>
      <c r="BZ254" s="3">
        <f t="shared" si="7"/>
        <v>130000</v>
      </c>
      <c r="CA254" s="3">
        <f t="shared" si="7"/>
        <v>-18653.830000000005</v>
      </c>
      <c r="CB254" s="3">
        <f t="shared" si="7"/>
        <v>0</v>
      </c>
      <c r="CC254" s="3">
        <f t="shared" si="7"/>
        <v>-42868.080000000009</v>
      </c>
      <c r="CD254" s="3">
        <f t="shared" si="7"/>
        <v>0</v>
      </c>
    </row>
    <row r="255" spans="1:82" x14ac:dyDescent="0.2">
      <c r="A255" s="2" t="s">
        <v>81</v>
      </c>
      <c r="B255" s="42"/>
      <c r="C255" s="42" t="s">
        <v>82</v>
      </c>
      <c r="D255" s="3">
        <f>SUM(D4:D250)</f>
        <v>26904747.93</v>
      </c>
      <c r="E255" s="3">
        <f t="shared" ref="E255:BP255" si="8">SUM(E4:E250)</f>
        <v>2123125.8500000006</v>
      </c>
      <c r="F255" s="3">
        <f t="shared" si="8"/>
        <v>4178936.7199999997</v>
      </c>
      <c r="G255" s="3">
        <f t="shared" si="8"/>
        <v>273608911.24000007</v>
      </c>
      <c r="H255" s="3">
        <f t="shared" si="8"/>
        <v>4176936.08</v>
      </c>
      <c r="I255" s="3">
        <f t="shared" si="8"/>
        <v>31029430.669999994</v>
      </c>
      <c r="J255" s="3">
        <f t="shared" si="8"/>
        <v>0</v>
      </c>
      <c r="K255" s="3">
        <f t="shared" si="8"/>
        <v>17948236.110000003</v>
      </c>
      <c r="L255" s="3">
        <f t="shared" si="8"/>
        <v>17827056.860000003</v>
      </c>
      <c r="M255" s="3">
        <f t="shared" si="8"/>
        <v>202238.99</v>
      </c>
      <c r="N255" s="3">
        <f t="shared" si="8"/>
        <v>642605.37</v>
      </c>
      <c r="O255" s="3">
        <f t="shared" si="8"/>
        <v>7462715.2599999998</v>
      </c>
      <c r="P255" s="3">
        <f t="shared" si="8"/>
        <v>4794001.3600000013</v>
      </c>
      <c r="Q255" s="3">
        <f t="shared" si="8"/>
        <v>1844773.6100000006</v>
      </c>
      <c r="R255" s="3">
        <f t="shared" si="8"/>
        <v>307564.32</v>
      </c>
      <c r="S255" s="3">
        <f t="shared" si="8"/>
        <v>1763527.5799999989</v>
      </c>
      <c r="T255" s="3">
        <f t="shared" si="8"/>
        <v>0</v>
      </c>
      <c r="U255" s="3">
        <f t="shared" si="8"/>
        <v>0</v>
      </c>
      <c r="V255" s="3">
        <f t="shared" si="8"/>
        <v>0</v>
      </c>
      <c r="W255" s="3">
        <f t="shared" si="8"/>
        <v>2556342.8400000003</v>
      </c>
      <c r="X255" s="3">
        <f t="shared" si="8"/>
        <v>169822284.15000001</v>
      </c>
      <c r="Y255" s="3">
        <f t="shared" si="8"/>
        <v>2228639.8400000008</v>
      </c>
      <c r="Z255" s="3">
        <f t="shared" si="8"/>
        <v>74326154.079999983</v>
      </c>
      <c r="AA255" s="3">
        <f t="shared" si="8"/>
        <v>7872823.8699999982</v>
      </c>
      <c r="AB255" s="3">
        <f t="shared" si="8"/>
        <v>17375758.739999998</v>
      </c>
      <c r="AC255" s="3">
        <f t="shared" si="8"/>
        <v>849894.49000000011</v>
      </c>
      <c r="AD255" s="3">
        <f t="shared" si="8"/>
        <v>7093111.4000000032</v>
      </c>
      <c r="AE255" s="3">
        <f t="shared" si="8"/>
        <v>1575191.7499999993</v>
      </c>
      <c r="AF255" s="3">
        <f t="shared" si="8"/>
        <v>893349.5200000006</v>
      </c>
      <c r="AG255" s="3">
        <f t="shared" si="8"/>
        <v>2430739.4599999972</v>
      </c>
      <c r="AH255" s="3">
        <f t="shared" si="8"/>
        <v>591511.95000000019</v>
      </c>
      <c r="AI255" s="3">
        <f t="shared" si="8"/>
        <v>5655704.8100000052</v>
      </c>
      <c r="AJ255" s="3">
        <f t="shared" si="8"/>
        <v>749686.75</v>
      </c>
      <c r="AK255" s="3">
        <f t="shared" si="8"/>
        <v>4269377.7999999989</v>
      </c>
      <c r="AL255" s="3">
        <f t="shared" si="8"/>
        <v>1249573.0599999996</v>
      </c>
      <c r="AM255" s="3">
        <f t="shared" si="8"/>
        <v>5258482.1199999992</v>
      </c>
      <c r="AN255" s="3">
        <f t="shared" si="8"/>
        <v>4560697.0699999994</v>
      </c>
      <c r="AO255" s="3">
        <f t="shared" si="8"/>
        <v>1741847.3799999997</v>
      </c>
      <c r="AP255" s="3">
        <f t="shared" si="8"/>
        <v>10424833.27</v>
      </c>
      <c r="AQ255" s="3">
        <f t="shared" si="8"/>
        <v>624309.60999999964</v>
      </c>
      <c r="AR255" s="3">
        <f t="shared" si="8"/>
        <v>5293.1</v>
      </c>
      <c r="AS255" s="3">
        <f t="shared" si="8"/>
        <v>1594800.0999999996</v>
      </c>
      <c r="AT255" s="3">
        <f t="shared" si="8"/>
        <v>0</v>
      </c>
      <c r="AU255" s="3">
        <f t="shared" si="8"/>
        <v>800070.5700000003</v>
      </c>
      <c r="AV255" s="3">
        <f t="shared" si="8"/>
        <v>256619.20999999993</v>
      </c>
      <c r="AW255" s="3">
        <f t="shared" si="8"/>
        <v>436177.66</v>
      </c>
      <c r="AX255" s="3">
        <f t="shared" si="8"/>
        <v>866014.82999999984</v>
      </c>
      <c r="AY255" s="3">
        <f t="shared" si="8"/>
        <v>2816708.4899999993</v>
      </c>
      <c r="AZ255" s="3">
        <f t="shared" si="8"/>
        <v>1462745.0500000003</v>
      </c>
      <c r="BA255" s="3">
        <f t="shared" si="8"/>
        <v>3107620.8599999994</v>
      </c>
      <c r="BB255" s="3">
        <f t="shared" si="8"/>
        <v>15379075.379999997</v>
      </c>
      <c r="BC255" s="3">
        <f t="shared" si="8"/>
        <v>4214998</v>
      </c>
      <c r="BD255" s="3">
        <f t="shared" si="8"/>
        <v>6822197.4299999997</v>
      </c>
      <c r="BE255" s="3">
        <f t="shared" si="8"/>
        <v>5419699.4300000006</v>
      </c>
      <c r="BF255" s="3">
        <f t="shared" si="8"/>
        <v>1029364.95</v>
      </c>
      <c r="BG255" s="3">
        <f t="shared" si="8"/>
        <v>0</v>
      </c>
      <c r="BH255" s="3">
        <f t="shared" si="8"/>
        <v>-10712.229999999996</v>
      </c>
      <c r="BI255" s="3">
        <f t="shared" si="8"/>
        <v>1969104.2700000005</v>
      </c>
      <c r="BJ255" s="3">
        <f t="shared" si="8"/>
        <v>111455.11999999998</v>
      </c>
      <c r="BK255" s="3">
        <f t="shared" si="8"/>
        <v>1565115.9199999997</v>
      </c>
      <c r="BL255" s="3">
        <f t="shared" si="8"/>
        <v>0</v>
      </c>
      <c r="BM255" s="3">
        <f t="shared" si="8"/>
        <v>-10712.229999999996</v>
      </c>
      <c r="BN255" s="3">
        <f t="shared" si="8"/>
        <v>247</v>
      </c>
      <c r="BO255" s="3">
        <f t="shared" si="8"/>
        <v>5889.58</v>
      </c>
      <c r="BP255" s="3">
        <f t="shared" si="8"/>
        <v>1091358.9500000004</v>
      </c>
      <c r="BQ255" s="3">
        <f t="shared" ref="BQ255:CD255" si="9">SUM(BQ4:BQ250)</f>
        <v>194855.19000000003</v>
      </c>
      <c r="BR255" s="3">
        <f t="shared" si="9"/>
        <v>49238.700000000004</v>
      </c>
      <c r="BS255" s="3">
        <f t="shared" si="9"/>
        <v>0</v>
      </c>
      <c r="BT255" s="3">
        <f t="shared" si="9"/>
        <v>4998.7700000000004</v>
      </c>
      <c r="BU255" s="3">
        <f t="shared" si="9"/>
        <v>784691.09999999986</v>
      </c>
      <c r="BV255" s="3">
        <f t="shared" si="9"/>
        <v>31046.610000000004</v>
      </c>
      <c r="BW255" s="3">
        <f t="shared" si="9"/>
        <v>0</v>
      </c>
      <c r="BX255" s="3">
        <f t="shared" si="9"/>
        <v>24718104.349999994</v>
      </c>
      <c r="BY255" s="3">
        <f t="shared" si="9"/>
        <v>3145031.2300000014</v>
      </c>
      <c r="BZ255" s="3">
        <f t="shared" si="9"/>
        <v>426237.61</v>
      </c>
      <c r="CA255" s="3">
        <f t="shared" si="9"/>
        <v>2598909.299999998</v>
      </c>
      <c r="CB255" s="3">
        <f t="shared" si="9"/>
        <v>0</v>
      </c>
      <c r="CC255" s="3">
        <f t="shared" si="9"/>
        <v>2421021.2399999993</v>
      </c>
      <c r="CD255" s="3">
        <f t="shared" si="9"/>
        <v>0</v>
      </c>
    </row>
    <row r="256" spans="1:82" x14ac:dyDescent="0.2">
      <c r="CC256" s="3"/>
    </row>
    <row r="257" spans="4:81" x14ac:dyDescent="0.2"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CC257" s="3"/>
    </row>
    <row r="258" spans="4:81" x14ac:dyDescent="0.2">
      <c r="CC258" s="3"/>
    </row>
    <row r="259" spans="4:81" x14ac:dyDescent="0.2">
      <c r="CC259" s="3"/>
    </row>
    <row r="260" spans="4:81" x14ac:dyDescent="0.2">
      <c r="CC260" s="3"/>
    </row>
    <row r="261" spans="4:81" x14ac:dyDescent="0.2">
      <c r="CC261" s="3"/>
    </row>
    <row r="262" spans="4:81" x14ac:dyDescent="0.2">
      <c r="CC262" s="3"/>
    </row>
    <row r="263" spans="4:81" x14ac:dyDescent="0.2">
      <c r="CC263" s="3"/>
    </row>
    <row r="264" spans="4:81" x14ac:dyDescent="0.2">
      <c r="CC264" s="3"/>
    </row>
    <row r="265" spans="4:81" x14ac:dyDescent="0.2">
      <c r="CC265" s="3"/>
    </row>
    <row r="266" spans="4:81" x14ac:dyDescent="0.2">
      <c r="CC266" s="3"/>
    </row>
    <row r="267" spans="4:81" x14ac:dyDescent="0.2">
      <c r="CC267" s="3"/>
    </row>
    <row r="268" spans="4:81" x14ac:dyDescent="0.2">
      <c r="CC268" s="3"/>
    </row>
    <row r="269" spans="4:81" x14ac:dyDescent="0.2">
      <c r="CC269" s="3"/>
    </row>
    <row r="270" spans="4:81" x14ac:dyDescent="0.2">
      <c r="CC270" s="3"/>
    </row>
    <row r="271" spans="4:81" x14ac:dyDescent="0.2">
      <c r="CC271" s="3"/>
    </row>
    <row r="272" spans="4:81" x14ac:dyDescent="0.2">
      <c r="CC272" s="3"/>
    </row>
    <row r="273" spans="81:81" x14ac:dyDescent="0.2">
      <c r="CC273" s="3"/>
    </row>
    <row r="274" spans="81:81" x14ac:dyDescent="0.2">
      <c r="CC274" s="3"/>
    </row>
    <row r="275" spans="81:81" x14ac:dyDescent="0.2">
      <c r="CC275" s="3"/>
    </row>
    <row r="276" spans="81:81" x14ac:dyDescent="0.2">
      <c r="CC276" s="3"/>
    </row>
    <row r="277" spans="81:81" x14ac:dyDescent="0.2">
      <c r="CC277" s="3"/>
    </row>
    <row r="278" spans="81:81" x14ac:dyDescent="0.2">
      <c r="CC278" s="3"/>
    </row>
    <row r="279" spans="81:81" x14ac:dyDescent="0.2">
      <c r="CC279" s="3"/>
    </row>
    <row r="280" spans="81:81" x14ac:dyDescent="0.2">
      <c r="CC280" s="3"/>
    </row>
    <row r="281" spans="81:81" x14ac:dyDescent="0.2">
      <c r="CC281" s="3"/>
    </row>
    <row r="282" spans="81:81" x14ac:dyDescent="0.2">
      <c r="CC282" s="3"/>
    </row>
    <row r="283" spans="81:81" x14ac:dyDescent="0.2">
      <c r="CC283" s="3"/>
    </row>
    <row r="284" spans="81:81" x14ac:dyDescent="0.2">
      <c r="CC284" s="3"/>
    </row>
    <row r="285" spans="81:81" x14ac:dyDescent="0.2">
      <c r="CC285" s="3"/>
    </row>
    <row r="286" spans="81:81" x14ac:dyDescent="0.2">
      <c r="CC286" s="3"/>
    </row>
    <row r="287" spans="81:81" x14ac:dyDescent="0.2">
      <c r="CC287" s="3"/>
    </row>
    <row r="288" spans="81:81" x14ac:dyDescent="0.2">
      <c r="CC288" s="3"/>
    </row>
    <row r="289" spans="81:81" x14ac:dyDescent="0.2">
      <c r="CC289" s="3"/>
    </row>
    <row r="290" spans="81:81" x14ac:dyDescent="0.2">
      <c r="CC290" s="3"/>
    </row>
    <row r="291" spans="81:81" x14ac:dyDescent="0.2">
      <c r="CC291" s="3"/>
    </row>
    <row r="292" spans="81:81" x14ac:dyDescent="0.2">
      <c r="CC292" s="3"/>
    </row>
    <row r="293" spans="81:81" x14ac:dyDescent="0.2">
      <c r="CC293" s="3"/>
    </row>
    <row r="294" spans="81:81" x14ac:dyDescent="0.2">
      <c r="CC294" s="3"/>
    </row>
    <row r="295" spans="81:81" x14ac:dyDescent="0.2">
      <c r="CC295" s="3"/>
    </row>
    <row r="296" spans="81:81" x14ac:dyDescent="0.2">
      <c r="CC296" s="3"/>
    </row>
    <row r="297" spans="81:81" x14ac:dyDescent="0.2">
      <c r="CC297" s="3"/>
    </row>
    <row r="298" spans="81:81" x14ac:dyDescent="0.2">
      <c r="CC298" s="3"/>
    </row>
    <row r="299" spans="81:81" x14ac:dyDescent="0.2">
      <c r="CC299" s="3"/>
    </row>
    <row r="300" spans="81:81" x14ac:dyDescent="0.2">
      <c r="CC300" s="3"/>
    </row>
    <row r="301" spans="81:81" x14ac:dyDescent="0.2">
      <c r="CC301" s="3"/>
    </row>
    <row r="302" spans="81:81" x14ac:dyDescent="0.2">
      <c r="CC302" s="3"/>
    </row>
    <row r="303" spans="81:81" x14ac:dyDescent="0.2">
      <c r="CC303" s="3"/>
    </row>
    <row r="304" spans="81:81" x14ac:dyDescent="0.2">
      <c r="CC304" s="3"/>
    </row>
    <row r="305" spans="81:81" x14ac:dyDescent="0.2">
      <c r="CC305" s="3"/>
    </row>
    <row r="306" spans="81:81" x14ac:dyDescent="0.2">
      <c r="CC306" s="3"/>
    </row>
    <row r="307" spans="81:81" x14ac:dyDescent="0.2">
      <c r="CC307" s="3"/>
    </row>
    <row r="308" spans="81:81" x14ac:dyDescent="0.2">
      <c r="CC308" s="3"/>
    </row>
    <row r="309" spans="81:81" x14ac:dyDescent="0.2">
      <c r="CC309" s="3"/>
    </row>
    <row r="310" spans="81:81" x14ac:dyDescent="0.2">
      <c r="CC310" s="3"/>
    </row>
    <row r="311" spans="81:81" x14ac:dyDescent="0.2">
      <c r="CC311" s="3"/>
    </row>
    <row r="312" spans="81:81" x14ac:dyDescent="0.2">
      <c r="CC312" s="3"/>
    </row>
    <row r="313" spans="81:81" x14ac:dyDescent="0.2">
      <c r="CC313" s="3"/>
    </row>
    <row r="314" spans="81:81" x14ac:dyDescent="0.2">
      <c r="CC314" s="3"/>
    </row>
    <row r="315" spans="81:81" x14ac:dyDescent="0.2">
      <c r="CC315" s="3"/>
    </row>
    <row r="316" spans="81:81" x14ac:dyDescent="0.2">
      <c r="CC316" s="3"/>
    </row>
    <row r="317" spans="81:81" x14ac:dyDescent="0.2">
      <c r="CC317" s="3"/>
    </row>
    <row r="318" spans="81:81" x14ac:dyDescent="0.2">
      <c r="CC318" s="3"/>
    </row>
    <row r="319" spans="81:81" x14ac:dyDescent="0.2">
      <c r="CC319" s="3"/>
    </row>
    <row r="320" spans="81:81" x14ac:dyDescent="0.2">
      <c r="CC320" s="3"/>
    </row>
    <row r="321" spans="81:81" x14ac:dyDescent="0.2">
      <c r="CC321" s="3"/>
    </row>
    <row r="322" spans="81:81" x14ac:dyDescent="0.2">
      <c r="CC322" s="3"/>
    </row>
    <row r="323" spans="81:81" x14ac:dyDescent="0.2">
      <c r="CC323" s="3"/>
    </row>
    <row r="324" spans="81:81" x14ac:dyDescent="0.2">
      <c r="CC324" s="3"/>
    </row>
    <row r="325" spans="81:81" x14ac:dyDescent="0.2">
      <c r="CC325" s="3"/>
    </row>
    <row r="326" spans="81:81" x14ac:dyDescent="0.2">
      <c r="CC326" s="3"/>
    </row>
    <row r="327" spans="81:81" x14ac:dyDescent="0.2">
      <c r="CC327" s="3"/>
    </row>
    <row r="328" spans="81:81" x14ac:dyDescent="0.2">
      <c r="CC328" s="3"/>
    </row>
    <row r="329" spans="81:81" x14ac:dyDescent="0.2">
      <c r="CC329" s="3"/>
    </row>
    <row r="330" spans="81:81" x14ac:dyDescent="0.2">
      <c r="CC330" s="3"/>
    </row>
    <row r="331" spans="81:81" x14ac:dyDescent="0.2">
      <c r="CC331" s="3"/>
    </row>
    <row r="332" spans="81:81" x14ac:dyDescent="0.2">
      <c r="CC332" s="3"/>
    </row>
    <row r="333" spans="81:81" x14ac:dyDescent="0.2">
      <c r="CC333" s="3"/>
    </row>
    <row r="334" spans="81:81" x14ac:dyDescent="0.2">
      <c r="CC334" s="3"/>
    </row>
    <row r="335" spans="81:81" x14ac:dyDescent="0.2">
      <c r="CC335" s="3"/>
    </row>
    <row r="336" spans="81:81" x14ac:dyDescent="0.2">
      <c r="CC336" s="3"/>
    </row>
    <row r="337" spans="81:81" x14ac:dyDescent="0.2">
      <c r="CC337" s="3"/>
    </row>
    <row r="338" spans="81:81" x14ac:dyDescent="0.2">
      <c r="CC338" s="3"/>
    </row>
    <row r="339" spans="81:81" x14ac:dyDescent="0.2">
      <c r="CC339" s="3"/>
    </row>
    <row r="340" spans="81:81" x14ac:dyDescent="0.2">
      <c r="CC340" s="3"/>
    </row>
    <row r="341" spans="81:81" x14ac:dyDescent="0.2">
      <c r="CC341" s="3"/>
    </row>
    <row r="342" spans="81:81" x14ac:dyDescent="0.2">
      <c r="CC342" s="3"/>
    </row>
    <row r="343" spans="81:81" x14ac:dyDescent="0.2">
      <c r="CC343" s="3"/>
    </row>
    <row r="344" spans="81:81" x14ac:dyDescent="0.2">
      <c r="CC344" s="3"/>
    </row>
    <row r="345" spans="81:81" x14ac:dyDescent="0.2">
      <c r="CC345" s="3"/>
    </row>
    <row r="346" spans="81:81" x14ac:dyDescent="0.2">
      <c r="CC346" s="3"/>
    </row>
    <row r="347" spans="81:81" x14ac:dyDescent="0.2">
      <c r="CC347" s="3"/>
    </row>
    <row r="348" spans="81:81" x14ac:dyDescent="0.2">
      <c r="CC348" s="3"/>
    </row>
    <row r="349" spans="81:81" x14ac:dyDescent="0.2">
      <c r="CC349" s="3"/>
    </row>
    <row r="350" spans="81:81" x14ac:dyDescent="0.2">
      <c r="CC350" s="3"/>
    </row>
    <row r="351" spans="81:81" x14ac:dyDescent="0.2">
      <c r="CC351" s="3"/>
    </row>
    <row r="352" spans="81:81" x14ac:dyDescent="0.2">
      <c r="CC352" s="3"/>
    </row>
    <row r="353" spans="81:81" x14ac:dyDescent="0.2">
      <c r="CC353" s="3"/>
    </row>
    <row r="354" spans="81:81" x14ac:dyDescent="0.2">
      <c r="CC354" s="3"/>
    </row>
    <row r="355" spans="81:81" x14ac:dyDescent="0.2">
      <c r="CC355" s="3"/>
    </row>
    <row r="356" spans="81:81" x14ac:dyDescent="0.2">
      <c r="CC356" s="3"/>
    </row>
    <row r="357" spans="81:81" x14ac:dyDescent="0.2">
      <c r="CC357" s="3"/>
    </row>
    <row r="358" spans="81:81" x14ac:dyDescent="0.2">
      <c r="CC358" s="3"/>
    </row>
    <row r="359" spans="81:81" x14ac:dyDescent="0.2">
      <c r="CC359" s="3"/>
    </row>
    <row r="360" spans="81:81" x14ac:dyDescent="0.2">
      <c r="CC360" s="3"/>
    </row>
    <row r="361" spans="81:81" x14ac:dyDescent="0.2">
      <c r="CC361" s="3"/>
    </row>
    <row r="362" spans="81:81" x14ac:dyDescent="0.2">
      <c r="CC362" s="3"/>
    </row>
    <row r="363" spans="81:81" x14ac:dyDescent="0.2">
      <c r="CC363" s="3"/>
    </row>
    <row r="364" spans="81:81" x14ac:dyDescent="0.2">
      <c r="CC364" s="3"/>
    </row>
    <row r="365" spans="81:81" x14ac:dyDescent="0.2">
      <c r="CC365" s="3"/>
    </row>
    <row r="366" spans="81:81" x14ac:dyDescent="0.2">
      <c r="CC366" s="3"/>
    </row>
    <row r="367" spans="81:81" x14ac:dyDescent="0.2">
      <c r="CC367" s="3"/>
    </row>
    <row r="368" spans="81:81" x14ac:dyDescent="0.2">
      <c r="CC368" s="3"/>
    </row>
    <row r="369" spans="81:81" x14ac:dyDescent="0.2">
      <c r="CC369" s="3"/>
    </row>
    <row r="370" spans="81:81" x14ac:dyDescent="0.2">
      <c r="CC370" s="3"/>
    </row>
    <row r="371" spans="81:81" x14ac:dyDescent="0.2">
      <c r="CC371" s="3"/>
    </row>
    <row r="372" spans="81:81" x14ac:dyDescent="0.2">
      <c r="CC372" s="3"/>
    </row>
    <row r="373" spans="81:81" x14ac:dyDescent="0.2">
      <c r="CC373" s="3"/>
    </row>
    <row r="374" spans="81:81" x14ac:dyDescent="0.2">
      <c r="CC374" s="3"/>
    </row>
    <row r="375" spans="81:81" x14ac:dyDescent="0.2">
      <c r="CC375" s="3"/>
    </row>
    <row r="376" spans="81:81" x14ac:dyDescent="0.2">
      <c r="CC376" s="3"/>
    </row>
    <row r="377" spans="81:81" x14ac:dyDescent="0.2">
      <c r="CC377" s="3"/>
    </row>
    <row r="378" spans="81:81" x14ac:dyDescent="0.2">
      <c r="CC378" s="3"/>
    </row>
    <row r="379" spans="81:81" x14ac:dyDescent="0.2">
      <c r="CC379" s="3"/>
    </row>
    <row r="380" spans="81:81" x14ac:dyDescent="0.2">
      <c r="CC380" s="3"/>
    </row>
    <row r="381" spans="81:81" x14ac:dyDescent="0.2">
      <c r="CC381" s="3"/>
    </row>
    <row r="382" spans="81:81" x14ac:dyDescent="0.2">
      <c r="CC382" s="3"/>
    </row>
    <row r="383" spans="81:81" x14ac:dyDescent="0.2">
      <c r="CC383" s="3"/>
    </row>
    <row r="384" spans="81:81" x14ac:dyDescent="0.2">
      <c r="CC384" s="3"/>
    </row>
    <row r="385" spans="81:81" x14ac:dyDescent="0.2">
      <c r="CC385" s="3"/>
    </row>
    <row r="386" spans="81:81" x14ac:dyDescent="0.2">
      <c r="CC386" s="3"/>
    </row>
    <row r="387" spans="81:81" x14ac:dyDescent="0.2">
      <c r="CC387" s="3"/>
    </row>
    <row r="388" spans="81:81" x14ac:dyDescent="0.2">
      <c r="CC388" s="3"/>
    </row>
    <row r="389" spans="81:81" x14ac:dyDescent="0.2">
      <c r="CC389" s="3"/>
    </row>
    <row r="390" spans="81:81" x14ac:dyDescent="0.2">
      <c r="CC390" s="3"/>
    </row>
    <row r="391" spans="81:81" x14ac:dyDescent="0.2">
      <c r="CC391" s="3"/>
    </row>
    <row r="392" spans="81:81" x14ac:dyDescent="0.2">
      <c r="CC392" s="3"/>
    </row>
    <row r="393" spans="81:81" x14ac:dyDescent="0.2">
      <c r="CC393" s="3"/>
    </row>
    <row r="394" spans="81:81" x14ac:dyDescent="0.2">
      <c r="CC394" s="3"/>
    </row>
    <row r="395" spans="81:81" x14ac:dyDescent="0.2">
      <c r="CC395" s="3"/>
    </row>
    <row r="396" spans="81:81" x14ac:dyDescent="0.2">
      <c r="CC396" s="3"/>
    </row>
    <row r="397" spans="81:81" x14ac:dyDescent="0.2">
      <c r="CC397" s="3"/>
    </row>
    <row r="398" spans="81:81" x14ac:dyDescent="0.2">
      <c r="CC398" s="3"/>
    </row>
    <row r="399" spans="81:81" x14ac:dyDescent="0.2">
      <c r="CC399" s="3"/>
    </row>
    <row r="400" spans="81:81" x14ac:dyDescent="0.2">
      <c r="CC400" s="3"/>
    </row>
    <row r="401" spans="81:81" x14ac:dyDescent="0.2">
      <c r="CC401" s="3"/>
    </row>
    <row r="402" spans="81:81" x14ac:dyDescent="0.2">
      <c r="CC402" s="3"/>
    </row>
    <row r="403" spans="81:81" x14ac:dyDescent="0.2">
      <c r="CC403" s="3"/>
    </row>
    <row r="404" spans="81:81" x14ac:dyDescent="0.2">
      <c r="CC404" s="3"/>
    </row>
    <row r="405" spans="81:81" x14ac:dyDescent="0.2">
      <c r="CC405" s="3"/>
    </row>
    <row r="406" spans="81:81" x14ac:dyDescent="0.2">
      <c r="CC406" s="3"/>
    </row>
    <row r="407" spans="81:81" x14ac:dyDescent="0.2">
      <c r="CC407" s="3"/>
    </row>
    <row r="408" spans="81:81" x14ac:dyDescent="0.2">
      <c r="CC408" s="3"/>
    </row>
    <row r="409" spans="81:81" x14ac:dyDescent="0.2">
      <c r="CC409" s="3"/>
    </row>
    <row r="410" spans="81:81" x14ac:dyDescent="0.2">
      <c r="CC410" s="3"/>
    </row>
    <row r="411" spans="81:81" x14ac:dyDescent="0.2">
      <c r="CC411" s="3"/>
    </row>
    <row r="412" spans="81:81" x14ac:dyDescent="0.2">
      <c r="CC412" s="3"/>
    </row>
    <row r="413" spans="81:81" x14ac:dyDescent="0.2">
      <c r="CC413" s="3"/>
    </row>
    <row r="414" spans="81:81" x14ac:dyDescent="0.2">
      <c r="CC414" s="3"/>
    </row>
    <row r="415" spans="81:81" x14ac:dyDescent="0.2">
      <c r="CC415" s="3"/>
    </row>
    <row r="416" spans="81:81" x14ac:dyDescent="0.2">
      <c r="CC416" s="3"/>
    </row>
    <row r="417" spans="81:81" x14ac:dyDescent="0.2">
      <c r="CC417" s="3"/>
    </row>
    <row r="418" spans="81:81" x14ac:dyDescent="0.2">
      <c r="CC418" s="3"/>
    </row>
    <row r="419" spans="81:81" x14ac:dyDescent="0.2">
      <c r="CC419" s="3"/>
    </row>
    <row r="420" spans="81:81" x14ac:dyDescent="0.2">
      <c r="CC420" s="3"/>
    </row>
    <row r="421" spans="81:81" x14ac:dyDescent="0.2">
      <c r="CC421" s="3"/>
    </row>
    <row r="422" spans="81:81" x14ac:dyDescent="0.2">
      <c r="CC422" s="3"/>
    </row>
    <row r="423" spans="81:81" x14ac:dyDescent="0.2">
      <c r="CC423" s="3"/>
    </row>
    <row r="424" spans="81:81" x14ac:dyDescent="0.2">
      <c r="CC424" s="3"/>
    </row>
    <row r="425" spans="81:81" x14ac:dyDescent="0.2">
      <c r="CC425" s="3"/>
    </row>
    <row r="426" spans="81:81" x14ac:dyDescent="0.2">
      <c r="CC426" s="3"/>
    </row>
    <row r="427" spans="81:81" x14ac:dyDescent="0.2">
      <c r="CC427" s="3"/>
    </row>
    <row r="428" spans="81:81" x14ac:dyDescent="0.2">
      <c r="CC428" s="3"/>
    </row>
    <row r="429" spans="81:81" x14ac:dyDescent="0.2">
      <c r="CC429" s="3"/>
    </row>
    <row r="430" spans="81:81" x14ac:dyDescent="0.2">
      <c r="CC430" s="3"/>
    </row>
    <row r="431" spans="81:81" x14ac:dyDescent="0.2">
      <c r="CC431" s="3"/>
    </row>
    <row r="432" spans="81:81" x14ac:dyDescent="0.2">
      <c r="CC432" s="3"/>
    </row>
    <row r="433" spans="81:81" x14ac:dyDescent="0.2">
      <c r="CC433" s="3"/>
    </row>
    <row r="434" spans="81:81" x14ac:dyDescent="0.2">
      <c r="CC434" s="3"/>
    </row>
    <row r="435" spans="81:81" x14ac:dyDescent="0.2">
      <c r="CC435" s="3"/>
    </row>
    <row r="436" spans="81:81" x14ac:dyDescent="0.2">
      <c r="CC436" s="3"/>
    </row>
    <row r="437" spans="81:81" x14ac:dyDescent="0.2">
      <c r="CC437" s="3"/>
    </row>
    <row r="438" spans="81:81" x14ac:dyDescent="0.2">
      <c r="CC438" s="3"/>
    </row>
    <row r="439" spans="81:81" x14ac:dyDescent="0.2">
      <c r="CC439" s="3"/>
    </row>
    <row r="440" spans="81:81" x14ac:dyDescent="0.2">
      <c r="CC440" s="3"/>
    </row>
    <row r="441" spans="81:81" x14ac:dyDescent="0.2">
      <c r="CC441" s="3"/>
    </row>
    <row r="442" spans="81:81" x14ac:dyDescent="0.2">
      <c r="CC442" s="3"/>
    </row>
    <row r="443" spans="81:81" x14ac:dyDescent="0.2">
      <c r="CC443" s="3"/>
    </row>
    <row r="444" spans="81:81" x14ac:dyDescent="0.2">
      <c r="CC444" s="3"/>
    </row>
    <row r="445" spans="81:81" x14ac:dyDescent="0.2">
      <c r="CC445" s="3"/>
    </row>
    <row r="446" spans="81:81" x14ac:dyDescent="0.2">
      <c r="CC446" s="3"/>
    </row>
    <row r="447" spans="81:81" x14ac:dyDescent="0.2">
      <c r="CC447" s="3"/>
    </row>
    <row r="448" spans="81:81" x14ac:dyDescent="0.2">
      <c r="CC448" s="3"/>
    </row>
    <row r="449" spans="81:81" x14ac:dyDescent="0.2">
      <c r="CC449" s="3"/>
    </row>
    <row r="450" spans="81:81" x14ac:dyDescent="0.2">
      <c r="CC450" s="3"/>
    </row>
    <row r="451" spans="81:81" x14ac:dyDescent="0.2">
      <c r="CC451" s="3"/>
    </row>
    <row r="452" spans="81:81" x14ac:dyDescent="0.2">
      <c r="CC452" s="3"/>
    </row>
    <row r="453" spans="81:81" x14ac:dyDescent="0.2">
      <c r="CC453" s="3"/>
    </row>
    <row r="454" spans="81:81" x14ac:dyDescent="0.2">
      <c r="CC454" s="3"/>
    </row>
    <row r="455" spans="81:81" x14ac:dyDescent="0.2">
      <c r="CC455" s="3"/>
    </row>
    <row r="456" spans="81:81" x14ac:dyDescent="0.2">
      <c r="CC456" s="3"/>
    </row>
    <row r="457" spans="81:81" x14ac:dyDescent="0.2">
      <c r="CC457" s="3"/>
    </row>
    <row r="458" spans="81:81" x14ac:dyDescent="0.2">
      <c r="CC458" s="3"/>
    </row>
    <row r="459" spans="81:81" x14ac:dyDescent="0.2">
      <c r="CC459" s="3"/>
    </row>
    <row r="460" spans="81:81" x14ac:dyDescent="0.2">
      <c r="CC460" s="3"/>
    </row>
    <row r="461" spans="81:81" x14ac:dyDescent="0.2">
      <c r="CC461" s="3"/>
    </row>
    <row r="462" spans="81:81" x14ac:dyDescent="0.2">
      <c r="CC462" s="3"/>
    </row>
    <row r="463" spans="81:81" x14ac:dyDescent="0.2">
      <c r="CC463" s="3"/>
    </row>
    <row r="464" spans="81:81" x14ac:dyDescent="0.2">
      <c r="CC464" s="3"/>
    </row>
    <row r="465" spans="81:81" x14ac:dyDescent="0.2">
      <c r="CC465" s="3"/>
    </row>
    <row r="466" spans="81:81" x14ac:dyDescent="0.2">
      <c r="CC466" s="3"/>
    </row>
    <row r="467" spans="81:81" x14ac:dyDescent="0.2">
      <c r="CC467" s="3"/>
    </row>
    <row r="468" spans="81:81" x14ac:dyDescent="0.2">
      <c r="CC468" s="3"/>
    </row>
    <row r="469" spans="81:81" x14ac:dyDescent="0.2">
      <c r="CC469" s="3"/>
    </row>
    <row r="470" spans="81:81" x14ac:dyDescent="0.2">
      <c r="CC470" s="3"/>
    </row>
    <row r="471" spans="81:81" x14ac:dyDescent="0.2">
      <c r="CC471" s="3"/>
    </row>
    <row r="472" spans="81:81" x14ac:dyDescent="0.2">
      <c r="CC472" s="3"/>
    </row>
    <row r="473" spans="81:81" x14ac:dyDescent="0.2">
      <c r="CC473" s="3"/>
    </row>
    <row r="474" spans="81:81" x14ac:dyDescent="0.2">
      <c r="CC474" s="3"/>
    </row>
    <row r="475" spans="81:81" x14ac:dyDescent="0.2">
      <c r="CC475" s="3"/>
    </row>
    <row r="476" spans="81:81" x14ac:dyDescent="0.2">
      <c r="CC476" s="3"/>
    </row>
    <row r="477" spans="81:81" x14ac:dyDescent="0.2">
      <c r="CC477" s="3"/>
    </row>
    <row r="478" spans="81:81" x14ac:dyDescent="0.2">
      <c r="CC478" s="3"/>
    </row>
    <row r="479" spans="81:81" x14ac:dyDescent="0.2">
      <c r="CC479" s="3"/>
    </row>
    <row r="480" spans="81:81" x14ac:dyDescent="0.2">
      <c r="CC480" s="3"/>
    </row>
    <row r="481" spans="81:81" x14ac:dyDescent="0.2">
      <c r="CC481" s="3"/>
    </row>
    <row r="482" spans="81:81" x14ac:dyDescent="0.2">
      <c r="CC482" s="3"/>
    </row>
    <row r="483" spans="81:81" x14ac:dyDescent="0.2">
      <c r="CC483" s="3"/>
    </row>
    <row r="484" spans="81:81" x14ac:dyDescent="0.2">
      <c r="CC484" s="3"/>
    </row>
    <row r="485" spans="81:81" x14ac:dyDescent="0.2">
      <c r="CC485" s="3"/>
    </row>
    <row r="486" spans="81:81" x14ac:dyDescent="0.2">
      <c r="CC486" s="3"/>
    </row>
    <row r="487" spans="81:81" x14ac:dyDescent="0.2">
      <c r="CC487" s="3"/>
    </row>
    <row r="488" spans="81:81" x14ac:dyDescent="0.2">
      <c r="CC488" s="3"/>
    </row>
    <row r="489" spans="81:81" x14ac:dyDescent="0.2">
      <c r="CC489" s="3"/>
    </row>
    <row r="490" spans="81:81" x14ac:dyDescent="0.2">
      <c r="CC490" s="3"/>
    </row>
    <row r="491" spans="81:81" x14ac:dyDescent="0.2">
      <c r="CC491" s="3"/>
    </row>
    <row r="492" spans="81:81" x14ac:dyDescent="0.2">
      <c r="CC492" s="3"/>
    </row>
    <row r="493" spans="81:81" x14ac:dyDescent="0.2">
      <c r="CC493" s="3"/>
    </row>
    <row r="494" spans="81:81" x14ac:dyDescent="0.2">
      <c r="CC494" s="3"/>
    </row>
    <row r="495" spans="81:81" x14ac:dyDescent="0.2">
      <c r="CC495" s="3"/>
    </row>
    <row r="496" spans="81:81" x14ac:dyDescent="0.2">
      <c r="CC496" s="3"/>
    </row>
    <row r="497" spans="81:81" x14ac:dyDescent="0.2">
      <c r="CC497" s="3"/>
    </row>
    <row r="498" spans="81:81" x14ac:dyDescent="0.2">
      <c r="CC498" s="3"/>
    </row>
    <row r="499" spans="81:81" x14ac:dyDescent="0.2">
      <c r="CC499" s="3"/>
    </row>
    <row r="500" spans="81:81" x14ac:dyDescent="0.2">
      <c r="CC500" s="3"/>
    </row>
    <row r="501" spans="81:81" x14ac:dyDescent="0.2">
      <c r="CC501" s="3"/>
    </row>
    <row r="502" spans="81:81" x14ac:dyDescent="0.2">
      <c r="CC502" s="3"/>
    </row>
    <row r="503" spans="81:81" x14ac:dyDescent="0.2">
      <c r="CC503" s="3"/>
    </row>
    <row r="504" spans="81:81" x14ac:dyDescent="0.2">
      <c r="CC504" s="3"/>
    </row>
    <row r="505" spans="81:81" x14ac:dyDescent="0.2">
      <c r="CC505" s="3"/>
    </row>
  </sheetData>
  <autoFilter ref="A3:BV255" xr:uid="{00000000-0001-0000-0100-000000000000}"/>
  <mergeCells count="6">
    <mergeCell ref="BP2:BX2"/>
    <mergeCell ref="A2:C2"/>
    <mergeCell ref="D2:F2"/>
    <mergeCell ref="G2:Y2"/>
    <mergeCell ref="Z2:BL2"/>
    <mergeCell ref="BM2:BO2"/>
  </mergeCells>
  <conditionalFormatting sqref="A2:F3">
    <cfRule type="cellIs" dxfId="0" priority="12" stopIfTrue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&amp;C_x000D_&amp;1#&amp;"Calibri"&amp;10&amp;K000000 CONTROLLED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0583-5A09-4FF8-AC5D-3BDEC50E59C3}">
  <dimension ref="A1:C276"/>
  <sheetViews>
    <sheetView workbookViewId="0">
      <selection activeCell="A256" sqref="A256"/>
    </sheetView>
  </sheetViews>
  <sheetFormatPr defaultRowHeight="15.05" x14ac:dyDescent="0.3"/>
  <cols>
    <col min="3" max="3" width="56.33203125" bestFit="1" customWidth="1"/>
  </cols>
  <sheetData>
    <row r="1" spans="1:3" x14ac:dyDescent="0.3">
      <c r="A1" s="2">
        <v>1001</v>
      </c>
      <c r="B1" s="2" t="s">
        <v>66</v>
      </c>
      <c r="C1" s="2" t="s">
        <v>141</v>
      </c>
    </row>
    <row r="2" spans="1:3" x14ac:dyDescent="0.3">
      <c r="A2" s="2">
        <v>1002</v>
      </c>
      <c r="B2" s="2" t="s">
        <v>67</v>
      </c>
      <c r="C2" s="2" t="s">
        <v>142</v>
      </c>
    </row>
    <row r="3" spans="1:3" x14ac:dyDescent="0.3">
      <c r="A3" s="2">
        <v>1012</v>
      </c>
      <c r="B3" s="2" t="s">
        <v>68</v>
      </c>
      <c r="C3" s="2" t="s">
        <v>143</v>
      </c>
    </row>
    <row r="4" spans="1:3" x14ac:dyDescent="0.3">
      <c r="A4" s="2">
        <v>1013</v>
      </c>
      <c r="B4" s="2" t="s">
        <v>69</v>
      </c>
      <c r="C4" s="2" t="s">
        <v>144</v>
      </c>
    </row>
    <row r="5" spans="1:3" x14ac:dyDescent="0.3">
      <c r="A5" s="2">
        <v>1016</v>
      </c>
      <c r="B5" s="2" t="s">
        <v>70</v>
      </c>
      <c r="C5" s="2" t="s">
        <v>145</v>
      </c>
    </row>
    <row r="6" spans="1:3" x14ac:dyDescent="0.3">
      <c r="A6" s="2">
        <v>1018</v>
      </c>
      <c r="B6" s="2" t="s">
        <v>71</v>
      </c>
      <c r="C6" s="2" t="s">
        <v>146</v>
      </c>
    </row>
    <row r="7" spans="1:3" x14ac:dyDescent="0.3">
      <c r="A7" s="2">
        <v>1019</v>
      </c>
      <c r="B7" s="2" t="s">
        <v>72</v>
      </c>
      <c r="C7" s="2" t="s">
        <v>147</v>
      </c>
    </row>
    <row r="8" spans="1:3" x14ac:dyDescent="0.3">
      <c r="A8" s="2">
        <v>1020</v>
      </c>
      <c r="B8" s="2" t="s">
        <v>73</v>
      </c>
      <c r="C8" s="2" t="s">
        <v>148</v>
      </c>
    </row>
    <row r="9" spans="1:3" x14ac:dyDescent="0.3">
      <c r="A9" s="2">
        <v>2000</v>
      </c>
      <c r="B9" s="2" t="s">
        <v>416</v>
      </c>
      <c r="C9" s="2" t="s">
        <v>149</v>
      </c>
    </row>
    <row r="10" spans="1:3" x14ac:dyDescent="0.3">
      <c r="A10" s="2">
        <v>2002</v>
      </c>
      <c r="B10" s="2" t="s">
        <v>417</v>
      </c>
      <c r="C10" s="2" t="s">
        <v>150</v>
      </c>
    </row>
    <row r="11" spans="1:3" x14ac:dyDescent="0.3">
      <c r="A11" s="2">
        <v>2003</v>
      </c>
      <c r="B11" s="2" t="s">
        <v>418</v>
      </c>
      <c r="C11" s="2" t="s">
        <v>151</v>
      </c>
    </row>
    <row r="12" spans="1:3" x14ac:dyDescent="0.3">
      <c r="A12" s="2">
        <v>2006</v>
      </c>
      <c r="B12" s="2" t="s">
        <v>419</v>
      </c>
      <c r="C12" s="2" t="s">
        <v>152</v>
      </c>
    </row>
    <row r="13" spans="1:3" x14ac:dyDescent="0.3">
      <c r="A13" s="2">
        <v>2010</v>
      </c>
      <c r="B13" s="2" t="s">
        <v>420</v>
      </c>
      <c r="C13" s="2" t="s">
        <v>153</v>
      </c>
    </row>
    <row r="14" spans="1:3" x14ac:dyDescent="0.3">
      <c r="A14" s="2">
        <v>2011</v>
      </c>
      <c r="B14" s="2" t="s">
        <v>421</v>
      </c>
      <c r="C14" s="2" t="s">
        <v>154</v>
      </c>
    </row>
    <row r="15" spans="1:3" x14ac:dyDescent="0.3">
      <c r="A15" s="2">
        <v>2012</v>
      </c>
      <c r="B15" s="2" t="s">
        <v>422</v>
      </c>
      <c r="C15" s="2" t="s">
        <v>155</v>
      </c>
    </row>
    <row r="16" spans="1:3" x14ac:dyDescent="0.3">
      <c r="A16" s="2">
        <v>2013</v>
      </c>
      <c r="B16" s="2" t="s">
        <v>423</v>
      </c>
      <c r="C16" s="2" t="s">
        <v>156</v>
      </c>
    </row>
    <row r="17" spans="1:3" x14ac:dyDescent="0.3">
      <c r="A17" s="2">
        <v>2017</v>
      </c>
      <c r="B17" s="2" t="s">
        <v>424</v>
      </c>
      <c r="C17" s="2" t="s">
        <v>157</v>
      </c>
    </row>
    <row r="18" spans="1:3" x14ac:dyDescent="0.3">
      <c r="A18" s="2">
        <v>2018</v>
      </c>
      <c r="B18" s="2" t="s">
        <v>425</v>
      </c>
      <c r="C18" s="2" t="s">
        <v>158</v>
      </c>
    </row>
    <row r="19" spans="1:3" x14ac:dyDescent="0.3">
      <c r="A19" s="2">
        <v>2019</v>
      </c>
      <c r="B19" s="2" t="s">
        <v>426</v>
      </c>
      <c r="C19" s="2" t="s">
        <v>159</v>
      </c>
    </row>
    <row r="20" spans="1:3" x14ac:dyDescent="0.3">
      <c r="A20" s="2">
        <v>2021</v>
      </c>
      <c r="B20" s="2" t="s">
        <v>427</v>
      </c>
      <c r="C20" s="2" t="s">
        <v>160</v>
      </c>
    </row>
    <row r="21" spans="1:3" x14ac:dyDescent="0.3">
      <c r="A21" s="2">
        <v>2022</v>
      </c>
      <c r="B21" s="2" t="s">
        <v>428</v>
      </c>
      <c r="C21" s="2" t="s">
        <v>161</v>
      </c>
    </row>
    <row r="22" spans="1:3" x14ac:dyDescent="0.3">
      <c r="A22" s="2">
        <v>2041</v>
      </c>
      <c r="B22" s="2" t="s">
        <v>429</v>
      </c>
      <c r="C22" s="2" t="s">
        <v>162</v>
      </c>
    </row>
    <row r="23" spans="1:3" x14ac:dyDescent="0.3">
      <c r="A23" s="2">
        <v>2043</v>
      </c>
      <c r="B23" s="2" t="s">
        <v>430</v>
      </c>
      <c r="C23" s="2" t="s">
        <v>163</v>
      </c>
    </row>
    <row r="24" spans="1:3" x14ac:dyDescent="0.3">
      <c r="A24" s="2">
        <v>2044</v>
      </c>
      <c r="B24" s="2" t="s">
        <v>431</v>
      </c>
      <c r="C24" s="2" t="s">
        <v>164</v>
      </c>
    </row>
    <row r="25" spans="1:3" x14ac:dyDescent="0.3">
      <c r="A25" s="2">
        <v>2045</v>
      </c>
      <c r="B25" s="2" t="s">
        <v>432</v>
      </c>
      <c r="C25" s="2" t="s">
        <v>165</v>
      </c>
    </row>
    <row r="26" spans="1:3" x14ac:dyDescent="0.3">
      <c r="A26" s="2">
        <v>2046</v>
      </c>
      <c r="B26" s="2" t="s">
        <v>433</v>
      </c>
      <c r="C26" s="2" t="s">
        <v>166</v>
      </c>
    </row>
    <row r="27" spans="1:3" x14ac:dyDescent="0.3">
      <c r="A27" s="2">
        <v>2048</v>
      </c>
      <c r="B27" s="2" t="s">
        <v>434</v>
      </c>
      <c r="C27" s="2" t="s">
        <v>167</v>
      </c>
    </row>
    <row r="28" spans="1:3" x14ac:dyDescent="0.3">
      <c r="A28" s="2">
        <v>2049</v>
      </c>
      <c r="B28" s="2" t="s">
        <v>435</v>
      </c>
      <c r="C28" s="2" t="s">
        <v>168</v>
      </c>
    </row>
    <row r="29" spans="1:3" x14ac:dyDescent="0.3">
      <c r="A29" s="2">
        <v>2050</v>
      </c>
      <c r="B29" s="2" t="s">
        <v>436</v>
      </c>
      <c r="C29" s="2" t="s">
        <v>169</v>
      </c>
    </row>
    <row r="30" spans="1:3" x14ac:dyDescent="0.3">
      <c r="A30" s="2">
        <v>2051</v>
      </c>
      <c r="B30" s="2" t="s">
        <v>437</v>
      </c>
      <c r="C30" s="2" t="s">
        <v>170</v>
      </c>
    </row>
    <row r="31" spans="1:3" x14ac:dyDescent="0.3">
      <c r="A31" s="2">
        <v>2052</v>
      </c>
      <c r="B31" s="2" t="s">
        <v>438</v>
      </c>
      <c r="C31" s="2" t="s">
        <v>171</v>
      </c>
    </row>
    <row r="32" spans="1:3" x14ac:dyDescent="0.3">
      <c r="A32" s="2">
        <v>2053</v>
      </c>
      <c r="B32" s="2" t="s">
        <v>439</v>
      </c>
      <c r="C32" s="2" t="s">
        <v>172</v>
      </c>
    </row>
    <row r="33" spans="1:3" x14ac:dyDescent="0.3">
      <c r="A33" s="2">
        <v>2057</v>
      </c>
      <c r="B33" s="2" t="s">
        <v>440</v>
      </c>
      <c r="C33" s="2" t="s">
        <v>173</v>
      </c>
    </row>
    <row r="34" spans="1:3" x14ac:dyDescent="0.3">
      <c r="A34" s="2">
        <v>2058</v>
      </c>
      <c r="B34" s="2" t="s">
        <v>441</v>
      </c>
      <c r="C34" s="2" t="s">
        <v>174</v>
      </c>
    </row>
    <row r="35" spans="1:3" x14ac:dyDescent="0.3">
      <c r="A35" s="2">
        <v>2060</v>
      </c>
      <c r="B35" s="2" t="s">
        <v>442</v>
      </c>
      <c r="C35" s="2" t="s">
        <v>175</v>
      </c>
    </row>
    <row r="36" spans="1:3" x14ac:dyDescent="0.3">
      <c r="A36" s="2">
        <v>2061</v>
      </c>
      <c r="B36" s="2" t="s">
        <v>443</v>
      </c>
      <c r="C36" s="2" t="s">
        <v>176</v>
      </c>
    </row>
    <row r="37" spans="1:3" x14ac:dyDescent="0.3">
      <c r="A37" s="2">
        <v>2062</v>
      </c>
      <c r="B37" s="2" t="s">
        <v>444</v>
      </c>
      <c r="C37" s="2" t="s">
        <v>177</v>
      </c>
    </row>
    <row r="38" spans="1:3" x14ac:dyDescent="0.3">
      <c r="A38" s="2">
        <v>2068</v>
      </c>
      <c r="B38" s="2" t="s">
        <v>445</v>
      </c>
      <c r="C38" s="2" t="s">
        <v>178</v>
      </c>
    </row>
    <row r="39" spans="1:3" x14ac:dyDescent="0.3">
      <c r="A39" s="2">
        <v>2072</v>
      </c>
      <c r="B39" s="2" t="s">
        <v>446</v>
      </c>
      <c r="C39" s="2" t="s">
        <v>179</v>
      </c>
    </row>
    <row r="40" spans="1:3" x14ac:dyDescent="0.3">
      <c r="A40" s="2">
        <v>2076</v>
      </c>
      <c r="B40" s="2" t="s">
        <v>447</v>
      </c>
      <c r="C40" s="2" t="s">
        <v>180</v>
      </c>
    </row>
    <row r="41" spans="1:3" x14ac:dyDescent="0.3">
      <c r="A41" s="2">
        <v>2079</v>
      </c>
      <c r="B41" s="2" t="s">
        <v>448</v>
      </c>
      <c r="C41" s="2" t="s">
        <v>181</v>
      </c>
    </row>
    <row r="42" spans="1:3" x14ac:dyDescent="0.3">
      <c r="A42" s="2">
        <v>2080</v>
      </c>
      <c r="B42" s="2" t="s">
        <v>449</v>
      </c>
      <c r="C42" s="2" t="s">
        <v>182</v>
      </c>
    </row>
    <row r="43" spans="1:3" x14ac:dyDescent="0.3">
      <c r="A43" s="2">
        <v>2082</v>
      </c>
      <c r="B43" s="2" t="s">
        <v>450</v>
      </c>
      <c r="C43" s="2" t="s">
        <v>183</v>
      </c>
    </row>
    <row r="44" spans="1:3" x14ac:dyDescent="0.3">
      <c r="A44" s="2">
        <v>2083</v>
      </c>
      <c r="B44" s="2" t="s">
        <v>451</v>
      </c>
      <c r="C44" s="2" t="s">
        <v>184</v>
      </c>
    </row>
    <row r="45" spans="1:3" x14ac:dyDescent="0.3">
      <c r="A45" s="2">
        <v>2084</v>
      </c>
      <c r="B45" s="2" t="s">
        <v>452</v>
      </c>
      <c r="C45" s="2" t="s">
        <v>185</v>
      </c>
    </row>
    <row r="46" spans="1:3" x14ac:dyDescent="0.3">
      <c r="A46" s="2">
        <v>2085</v>
      </c>
      <c r="B46" s="2" t="s">
        <v>453</v>
      </c>
      <c r="C46" s="2" t="s">
        <v>186</v>
      </c>
    </row>
    <row r="47" spans="1:3" x14ac:dyDescent="0.3">
      <c r="A47" s="2">
        <v>2086</v>
      </c>
      <c r="B47" s="2" t="s">
        <v>454</v>
      </c>
      <c r="C47" s="2" t="s">
        <v>187</v>
      </c>
    </row>
    <row r="48" spans="1:3" x14ac:dyDescent="0.3">
      <c r="A48" s="2">
        <v>2089</v>
      </c>
      <c r="B48" s="2" t="s">
        <v>455</v>
      </c>
      <c r="C48" s="2" t="s">
        <v>188</v>
      </c>
    </row>
    <row r="49" spans="1:3" x14ac:dyDescent="0.3">
      <c r="A49" s="2">
        <v>2091</v>
      </c>
      <c r="B49" s="2" t="s">
        <v>456</v>
      </c>
      <c r="C49" s="2" t="s">
        <v>189</v>
      </c>
    </row>
    <row r="50" spans="1:3" x14ac:dyDescent="0.3">
      <c r="A50" s="2">
        <v>2092</v>
      </c>
      <c r="B50" s="2" t="s">
        <v>457</v>
      </c>
      <c r="C50" s="2" t="s">
        <v>190</v>
      </c>
    </row>
    <row r="51" spans="1:3" x14ac:dyDescent="0.3">
      <c r="A51" s="2">
        <v>2095</v>
      </c>
      <c r="B51" s="2" t="s">
        <v>458</v>
      </c>
      <c r="C51" s="2" t="s">
        <v>191</v>
      </c>
    </row>
    <row r="52" spans="1:3" x14ac:dyDescent="0.3">
      <c r="A52" s="2">
        <v>2097</v>
      </c>
      <c r="B52" s="2" t="s">
        <v>459</v>
      </c>
      <c r="C52" s="2" t="s">
        <v>192</v>
      </c>
    </row>
    <row r="53" spans="1:3" x14ac:dyDescent="0.3">
      <c r="A53" s="2">
        <v>2101</v>
      </c>
      <c r="B53" s="2" t="s">
        <v>460</v>
      </c>
      <c r="C53" s="2" t="s">
        <v>193</v>
      </c>
    </row>
    <row r="54" spans="1:3" x14ac:dyDescent="0.3">
      <c r="A54" s="2">
        <v>2102</v>
      </c>
      <c r="B54" s="2" t="s">
        <v>461</v>
      </c>
      <c r="C54" s="2" t="s">
        <v>194</v>
      </c>
    </row>
    <row r="55" spans="1:3" x14ac:dyDescent="0.3">
      <c r="A55" s="2">
        <v>2103</v>
      </c>
      <c r="B55" s="2" t="s">
        <v>462</v>
      </c>
      <c r="C55" s="2" t="s">
        <v>195</v>
      </c>
    </row>
    <row r="56" spans="1:3" x14ac:dyDescent="0.3">
      <c r="A56" s="2">
        <v>2104</v>
      </c>
      <c r="B56" s="2" t="s">
        <v>463</v>
      </c>
      <c r="C56" s="2" t="s">
        <v>196</v>
      </c>
    </row>
    <row r="57" spans="1:3" x14ac:dyDescent="0.3">
      <c r="A57" s="2">
        <v>2105</v>
      </c>
      <c r="B57" s="2" t="s">
        <v>464</v>
      </c>
      <c r="C57" s="2" t="s">
        <v>197</v>
      </c>
    </row>
    <row r="58" spans="1:3" x14ac:dyDescent="0.3">
      <c r="A58" s="2">
        <v>2106</v>
      </c>
      <c r="B58" s="2" t="s">
        <v>465</v>
      </c>
      <c r="C58" s="2" t="s">
        <v>198</v>
      </c>
    </row>
    <row r="59" spans="1:3" x14ac:dyDescent="0.3">
      <c r="A59" s="2">
        <v>2107</v>
      </c>
      <c r="B59" s="2" t="s">
        <v>466</v>
      </c>
      <c r="C59" s="2" t="s">
        <v>199</v>
      </c>
    </row>
    <row r="60" spans="1:3" x14ac:dyDescent="0.3">
      <c r="A60" s="2">
        <v>2109</v>
      </c>
      <c r="B60" s="2" t="s">
        <v>467</v>
      </c>
      <c r="C60" s="2" t="s">
        <v>200</v>
      </c>
    </row>
    <row r="61" spans="1:3" x14ac:dyDescent="0.3">
      <c r="A61" s="2">
        <v>2113</v>
      </c>
      <c r="B61" s="2" t="s">
        <v>468</v>
      </c>
      <c r="C61" s="2" t="s">
        <v>201</v>
      </c>
    </row>
    <row r="62" spans="1:3" x14ac:dyDescent="0.3">
      <c r="A62" s="2">
        <v>2115</v>
      </c>
      <c r="B62" s="2" t="s">
        <v>469</v>
      </c>
      <c r="C62" s="2" t="s">
        <v>202</v>
      </c>
    </row>
    <row r="63" spans="1:3" x14ac:dyDescent="0.3">
      <c r="A63" s="2">
        <v>2124</v>
      </c>
      <c r="B63" s="2" t="s">
        <v>470</v>
      </c>
      <c r="C63" s="2" t="s">
        <v>203</v>
      </c>
    </row>
    <row r="64" spans="1:3" x14ac:dyDescent="0.3">
      <c r="A64" s="2">
        <v>2125</v>
      </c>
      <c r="B64" s="2" t="s">
        <v>471</v>
      </c>
      <c r="C64" s="2" t="s">
        <v>204</v>
      </c>
    </row>
    <row r="65" spans="1:3" x14ac:dyDescent="0.3">
      <c r="A65" s="2">
        <v>2126</v>
      </c>
      <c r="B65" s="2" t="s">
        <v>472</v>
      </c>
      <c r="C65" s="2" t="s">
        <v>205</v>
      </c>
    </row>
    <row r="66" spans="1:3" x14ac:dyDescent="0.3">
      <c r="A66" s="2">
        <v>2131</v>
      </c>
      <c r="B66" s="2" t="s">
        <v>473</v>
      </c>
      <c r="C66" s="2" t="s">
        <v>206</v>
      </c>
    </row>
    <row r="67" spans="1:3" x14ac:dyDescent="0.3">
      <c r="A67" s="2">
        <v>2132</v>
      </c>
      <c r="B67" s="2" t="s">
        <v>474</v>
      </c>
      <c r="C67" s="2" t="s">
        <v>207</v>
      </c>
    </row>
    <row r="68" spans="1:3" x14ac:dyDescent="0.3">
      <c r="A68" s="2">
        <v>2138</v>
      </c>
      <c r="B68" s="2" t="s">
        <v>475</v>
      </c>
      <c r="C68" s="2" t="s">
        <v>208</v>
      </c>
    </row>
    <row r="69" spans="1:3" x14ac:dyDescent="0.3">
      <c r="A69" s="2">
        <v>2139</v>
      </c>
      <c r="B69" s="2" t="s">
        <v>476</v>
      </c>
      <c r="C69" s="2" t="s">
        <v>209</v>
      </c>
    </row>
    <row r="70" spans="1:3" x14ac:dyDescent="0.3">
      <c r="A70" s="2">
        <v>2141</v>
      </c>
      <c r="B70" s="2" t="s">
        <v>477</v>
      </c>
      <c r="C70" s="2" t="s">
        <v>210</v>
      </c>
    </row>
    <row r="71" spans="1:3" x14ac:dyDescent="0.3">
      <c r="A71" s="2">
        <v>2142</v>
      </c>
      <c r="B71" s="2" t="s">
        <v>478</v>
      </c>
      <c r="C71" s="2" t="s">
        <v>211</v>
      </c>
    </row>
    <row r="72" spans="1:3" x14ac:dyDescent="0.3">
      <c r="A72" s="2">
        <v>2146</v>
      </c>
      <c r="B72" s="2" t="s">
        <v>479</v>
      </c>
      <c r="C72" s="2" t="s">
        <v>212</v>
      </c>
    </row>
    <row r="73" spans="1:3" x14ac:dyDescent="0.3">
      <c r="A73" s="2">
        <v>2149</v>
      </c>
      <c r="B73" s="2" t="s">
        <v>480</v>
      </c>
      <c r="C73" s="2" t="s">
        <v>213</v>
      </c>
    </row>
    <row r="74" spans="1:3" x14ac:dyDescent="0.3">
      <c r="A74" s="2">
        <v>2150</v>
      </c>
      <c r="B74" s="2" t="s">
        <v>481</v>
      </c>
      <c r="C74" s="2" t="s">
        <v>214</v>
      </c>
    </row>
    <row r="75" spans="1:3" x14ac:dyDescent="0.3">
      <c r="A75" s="2">
        <v>2151</v>
      </c>
      <c r="B75" s="2" t="s">
        <v>482</v>
      </c>
      <c r="C75" s="2" t="s">
        <v>215</v>
      </c>
    </row>
    <row r="76" spans="1:3" x14ac:dyDescent="0.3">
      <c r="A76" s="2">
        <v>2153</v>
      </c>
      <c r="B76" s="2" t="s">
        <v>483</v>
      </c>
      <c r="C76" s="2" t="s">
        <v>216</v>
      </c>
    </row>
    <row r="77" spans="1:3" x14ac:dyDescent="0.3">
      <c r="A77" s="2">
        <v>2157</v>
      </c>
      <c r="B77" s="2" t="s">
        <v>484</v>
      </c>
      <c r="C77" s="2" t="s">
        <v>217</v>
      </c>
    </row>
    <row r="78" spans="1:3" x14ac:dyDescent="0.3">
      <c r="A78" s="2">
        <v>2159</v>
      </c>
      <c r="B78" s="2" t="s">
        <v>485</v>
      </c>
      <c r="C78" s="2" t="s">
        <v>218</v>
      </c>
    </row>
    <row r="79" spans="1:3" x14ac:dyDescent="0.3">
      <c r="A79" s="2">
        <v>2160</v>
      </c>
      <c r="B79" s="2" t="s">
        <v>486</v>
      </c>
      <c r="C79" s="2" t="s">
        <v>219</v>
      </c>
    </row>
    <row r="80" spans="1:3" x14ac:dyDescent="0.3">
      <c r="A80" s="2">
        <v>2161</v>
      </c>
      <c r="B80" s="2" t="s">
        <v>487</v>
      </c>
      <c r="C80" s="2" t="s">
        <v>220</v>
      </c>
    </row>
    <row r="81" spans="1:3" x14ac:dyDescent="0.3">
      <c r="A81" s="2">
        <v>2169</v>
      </c>
      <c r="B81" s="2" t="s">
        <v>488</v>
      </c>
      <c r="C81" s="2" t="s">
        <v>221</v>
      </c>
    </row>
    <row r="82" spans="1:3" x14ac:dyDescent="0.3">
      <c r="A82" s="2">
        <v>2172</v>
      </c>
      <c r="B82" s="2" t="s">
        <v>489</v>
      </c>
      <c r="C82" s="2" t="s">
        <v>222</v>
      </c>
    </row>
    <row r="83" spans="1:3" x14ac:dyDescent="0.3">
      <c r="A83" s="2">
        <v>2173</v>
      </c>
      <c r="B83" s="2" t="s">
        <v>490</v>
      </c>
      <c r="C83" s="2" t="s">
        <v>223</v>
      </c>
    </row>
    <row r="84" spans="1:3" x14ac:dyDescent="0.3">
      <c r="A84" s="2">
        <v>2174</v>
      </c>
      <c r="B84" s="2" t="s">
        <v>491</v>
      </c>
      <c r="C84" s="2" t="s">
        <v>224</v>
      </c>
    </row>
    <row r="85" spans="1:3" x14ac:dyDescent="0.3">
      <c r="A85" s="2">
        <v>2175</v>
      </c>
      <c r="B85" s="2" t="s">
        <v>492</v>
      </c>
      <c r="C85" s="2" t="s">
        <v>225</v>
      </c>
    </row>
    <row r="86" spans="1:3" x14ac:dyDescent="0.3">
      <c r="A86" s="2">
        <v>2177</v>
      </c>
      <c r="B86" s="2" t="s">
        <v>493</v>
      </c>
      <c r="C86" s="2" t="s">
        <v>226</v>
      </c>
    </row>
    <row r="87" spans="1:3" x14ac:dyDescent="0.3">
      <c r="A87" s="2">
        <v>2178</v>
      </c>
      <c r="B87" s="2" t="s">
        <v>494</v>
      </c>
      <c r="C87" s="2" t="s">
        <v>227</v>
      </c>
    </row>
    <row r="88" spans="1:3" x14ac:dyDescent="0.3">
      <c r="A88" s="2">
        <v>2179</v>
      </c>
      <c r="B88" s="2" t="s">
        <v>495</v>
      </c>
      <c r="C88" s="2" t="s">
        <v>228</v>
      </c>
    </row>
    <row r="89" spans="1:3" x14ac:dyDescent="0.3">
      <c r="A89" s="2">
        <v>2181</v>
      </c>
      <c r="B89" s="2" t="s">
        <v>496</v>
      </c>
      <c r="C89" s="2" t="s">
        <v>229</v>
      </c>
    </row>
    <row r="90" spans="1:3" x14ac:dyDescent="0.3">
      <c r="A90" s="2">
        <v>2182</v>
      </c>
      <c r="B90" s="2" t="s">
        <v>497</v>
      </c>
      <c r="C90" s="2" t="s">
        <v>230</v>
      </c>
    </row>
    <row r="91" spans="1:3" x14ac:dyDescent="0.3">
      <c r="A91" s="2">
        <v>2186</v>
      </c>
      <c r="B91" s="2" t="s">
        <v>498</v>
      </c>
      <c r="C91" s="2" t="s">
        <v>231</v>
      </c>
    </row>
    <row r="92" spans="1:3" x14ac:dyDescent="0.3">
      <c r="A92" s="2">
        <v>2187</v>
      </c>
      <c r="B92" s="2" t="s">
        <v>499</v>
      </c>
      <c r="C92" s="2" t="s">
        <v>232</v>
      </c>
    </row>
    <row r="93" spans="1:3" x14ac:dyDescent="0.3">
      <c r="A93" s="2">
        <v>2190</v>
      </c>
      <c r="B93" s="2" t="s">
        <v>500</v>
      </c>
      <c r="C93" s="2" t="s">
        <v>233</v>
      </c>
    </row>
    <row r="94" spans="1:3" x14ac:dyDescent="0.3">
      <c r="A94" s="2">
        <v>2191</v>
      </c>
      <c r="B94" s="2" t="s">
        <v>501</v>
      </c>
      <c r="C94" s="2" t="s">
        <v>234</v>
      </c>
    </row>
    <row r="95" spans="1:3" x14ac:dyDescent="0.3">
      <c r="A95" s="2">
        <v>2196</v>
      </c>
      <c r="B95" s="2" t="s">
        <v>502</v>
      </c>
      <c r="C95" s="2" t="s">
        <v>235</v>
      </c>
    </row>
    <row r="96" spans="1:3" x14ac:dyDescent="0.3">
      <c r="A96" s="2">
        <v>2201</v>
      </c>
      <c r="B96" s="2" t="s">
        <v>503</v>
      </c>
      <c r="C96" s="2" t="s">
        <v>236</v>
      </c>
    </row>
    <row r="97" spans="1:3" x14ac:dyDescent="0.3">
      <c r="A97" s="2">
        <v>2202</v>
      </c>
      <c r="B97" s="2" t="s">
        <v>504</v>
      </c>
      <c r="C97" s="2" t="s">
        <v>237</v>
      </c>
    </row>
    <row r="98" spans="1:3" x14ac:dyDescent="0.3">
      <c r="A98" s="2">
        <v>2210</v>
      </c>
      <c r="B98" s="2" t="s">
        <v>505</v>
      </c>
      <c r="C98" s="2" t="s">
        <v>238</v>
      </c>
    </row>
    <row r="99" spans="1:3" x14ac:dyDescent="0.3">
      <c r="A99" s="2">
        <v>2211</v>
      </c>
      <c r="B99" s="2" t="s">
        <v>506</v>
      </c>
      <c r="C99" s="2" t="s">
        <v>239</v>
      </c>
    </row>
    <row r="100" spans="1:3" x14ac:dyDescent="0.3">
      <c r="A100" s="2">
        <v>2213</v>
      </c>
      <c r="B100" s="2" t="s">
        <v>507</v>
      </c>
      <c r="C100" s="2" t="s">
        <v>240</v>
      </c>
    </row>
    <row r="101" spans="1:3" x14ac:dyDescent="0.3">
      <c r="A101" s="2">
        <v>2219</v>
      </c>
      <c r="B101" s="2" t="s">
        <v>508</v>
      </c>
      <c r="C101" s="2" t="s">
        <v>241</v>
      </c>
    </row>
    <row r="102" spans="1:3" x14ac:dyDescent="0.3">
      <c r="A102" s="2">
        <v>2223</v>
      </c>
      <c r="B102" s="2" t="s">
        <v>509</v>
      </c>
      <c r="C102" s="2" t="s">
        <v>242</v>
      </c>
    </row>
    <row r="103" spans="1:3" x14ac:dyDescent="0.3">
      <c r="A103" s="2">
        <v>2224</v>
      </c>
      <c r="B103" s="2" t="s">
        <v>510</v>
      </c>
      <c r="C103" s="2" t="s">
        <v>243</v>
      </c>
    </row>
    <row r="104" spans="1:3" x14ac:dyDescent="0.3">
      <c r="A104" s="2">
        <v>2227</v>
      </c>
      <c r="B104" s="2" t="s">
        <v>511</v>
      </c>
      <c r="C104" s="2" t="s">
        <v>244</v>
      </c>
    </row>
    <row r="105" spans="1:3" x14ac:dyDescent="0.3">
      <c r="A105" s="2">
        <v>2228</v>
      </c>
      <c r="B105" s="2" t="s">
        <v>512</v>
      </c>
      <c r="C105" s="2" t="s">
        <v>245</v>
      </c>
    </row>
    <row r="106" spans="1:3" x14ac:dyDescent="0.3">
      <c r="A106" s="2">
        <v>2229</v>
      </c>
      <c r="B106" s="2" t="s">
        <v>513</v>
      </c>
      <c r="C106" s="2" t="s">
        <v>246</v>
      </c>
    </row>
    <row r="107" spans="1:3" x14ac:dyDescent="0.3">
      <c r="A107" s="2">
        <v>2239</v>
      </c>
      <c r="B107" s="2" t="s">
        <v>514</v>
      </c>
      <c r="C107" s="2" t="s">
        <v>247</v>
      </c>
    </row>
    <row r="108" spans="1:3" x14ac:dyDescent="0.3">
      <c r="A108" s="2">
        <v>2242</v>
      </c>
      <c r="B108" s="2" t="s">
        <v>515</v>
      </c>
      <c r="C108" s="2" t="s">
        <v>248</v>
      </c>
    </row>
    <row r="109" spans="1:3" x14ac:dyDescent="0.3">
      <c r="A109" s="2">
        <v>2243</v>
      </c>
      <c r="B109" s="2" t="s">
        <v>516</v>
      </c>
      <c r="C109" s="2" t="s">
        <v>249</v>
      </c>
    </row>
    <row r="110" spans="1:3" x14ac:dyDescent="0.3">
      <c r="A110" s="2">
        <v>2244</v>
      </c>
      <c r="B110" s="2" t="s">
        <v>517</v>
      </c>
      <c r="C110" s="2" t="s">
        <v>250</v>
      </c>
    </row>
    <row r="111" spans="1:3" x14ac:dyDescent="0.3">
      <c r="A111" s="2">
        <v>2245</v>
      </c>
      <c r="B111" s="2" t="s">
        <v>518</v>
      </c>
      <c r="C111" s="2" t="s">
        <v>251</v>
      </c>
    </row>
    <row r="112" spans="1:3" x14ac:dyDescent="0.3">
      <c r="A112" s="2">
        <v>2253</v>
      </c>
      <c r="B112" s="2" t="s">
        <v>519</v>
      </c>
      <c r="C112" s="2" t="s">
        <v>252</v>
      </c>
    </row>
    <row r="113" spans="1:3" x14ac:dyDescent="0.3">
      <c r="A113" s="2">
        <v>2254</v>
      </c>
      <c r="B113" s="2" t="s">
        <v>520</v>
      </c>
      <c r="C113" s="2" t="s">
        <v>253</v>
      </c>
    </row>
    <row r="114" spans="1:3" x14ac:dyDescent="0.3">
      <c r="A114" s="2">
        <v>2255</v>
      </c>
      <c r="B114" s="2" t="s">
        <v>521</v>
      </c>
      <c r="C114" s="2" t="s">
        <v>254</v>
      </c>
    </row>
    <row r="115" spans="1:3" x14ac:dyDescent="0.3">
      <c r="A115" s="2">
        <v>2257</v>
      </c>
      <c r="B115" s="2" t="s">
        <v>522</v>
      </c>
      <c r="C115" s="2" t="s">
        <v>255</v>
      </c>
    </row>
    <row r="116" spans="1:3" x14ac:dyDescent="0.3">
      <c r="A116" s="2">
        <v>2258</v>
      </c>
      <c r="B116" s="2" t="s">
        <v>523</v>
      </c>
      <c r="C116" s="2" t="s">
        <v>256</v>
      </c>
    </row>
    <row r="117" spans="1:3" x14ac:dyDescent="0.3">
      <c r="A117" s="2">
        <v>2260</v>
      </c>
      <c r="B117" s="2" t="s">
        <v>524</v>
      </c>
      <c r="C117" s="2" t="s">
        <v>257</v>
      </c>
    </row>
    <row r="118" spans="1:3" x14ac:dyDescent="0.3">
      <c r="A118" s="2">
        <v>2262</v>
      </c>
      <c r="B118" s="2" t="s">
        <v>525</v>
      </c>
      <c r="C118" s="2" t="s">
        <v>258</v>
      </c>
    </row>
    <row r="119" spans="1:3" x14ac:dyDescent="0.3">
      <c r="A119" s="2">
        <v>2266</v>
      </c>
      <c r="B119" s="2" t="s">
        <v>526</v>
      </c>
      <c r="C119" s="2" t="s">
        <v>259</v>
      </c>
    </row>
    <row r="120" spans="1:3" x14ac:dyDescent="0.3">
      <c r="A120" s="2">
        <v>2268</v>
      </c>
      <c r="B120" s="2" t="s">
        <v>527</v>
      </c>
      <c r="C120" s="2" t="s">
        <v>260</v>
      </c>
    </row>
    <row r="121" spans="1:3" x14ac:dyDescent="0.3">
      <c r="A121" s="2">
        <v>2269</v>
      </c>
      <c r="B121" s="2" t="s">
        <v>528</v>
      </c>
      <c r="C121" s="2" t="s">
        <v>261</v>
      </c>
    </row>
    <row r="122" spans="1:3" x14ac:dyDescent="0.3">
      <c r="A122" s="2">
        <v>2270</v>
      </c>
      <c r="B122" s="2" t="s">
        <v>529</v>
      </c>
      <c r="C122" s="2" t="s">
        <v>262</v>
      </c>
    </row>
    <row r="123" spans="1:3" x14ac:dyDescent="0.3">
      <c r="A123" s="2">
        <v>2274</v>
      </c>
      <c r="B123" s="2" t="s">
        <v>530</v>
      </c>
      <c r="C123" s="2" t="s">
        <v>263</v>
      </c>
    </row>
    <row r="124" spans="1:3" x14ac:dyDescent="0.3">
      <c r="A124" s="2">
        <v>2275</v>
      </c>
      <c r="B124" s="2" t="s">
        <v>531</v>
      </c>
      <c r="C124" s="2" t="s">
        <v>264</v>
      </c>
    </row>
    <row r="125" spans="1:3" x14ac:dyDescent="0.3">
      <c r="A125" s="2">
        <v>2276</v>
      </c>
      <c r="B125" s="2" t="s">
        <v>532</v>
      </c>
      <c r="C125" s="2" t="s">
        <v>265</v>
      </c>
    </row>
    <row r="126" spans="1:3" x14ac:dyDescent="0.3">
      <c r="A126" s="2">
        <v>2277</v>
      </c>
      <c r="B126" s="2" t="s">
        <v>533</v>
      </c>
      <c r="C126" s="2" t="s">
        <v>266</v>
      </c>
    </row>
    <row r="127" spans="1:3" x14ac:dyDescent="0.3">
      <c r="A127" s="2">
        <v>2278</v>
      </c>
      <c r="B127" s="2" t="s">
        <v>534</v>
      </c>
      <c r="C127" s="2" t="s">
        <v>267</v>
      </c>
    </row>
    <row r="128" spans="1:3" x14ac:dyDescent="0.3">
      <c r="A128" s="2">
        <v>2279</v>
      </c>
      <c r="B128" s="2" t="s">
        <v>535</v>
      </c>
      <c r="C128" s="2" t="s">
        <v>268</v>
      </c>
    </row>
    <row r="129" spans="1:3" x14ac:dyDescent="0.3">
      <c r="A129" s="2">
        <v>2283</v>
      </c>
      <c r="B129" s="2" t="s">
        <v>536</v>
      </c>
      <c r="C129" s="2" t="s">
        <v>269</v>
      </c>
    </row>
    <row r="130" spans="1:3" x14ac:dyDescent="0.3">
      <c r="A130" s="2">
        <v>2285</v>
      </c>
      <c r="B130" s="2" t="s">
        <v>537</v>
      </c>
      <c r="C130" s="2" t="s">
        <v>270</v>
      </c>
    </row>
    <row r="131" spans="1:3" x14ac:dyDescent="0.3">
      <c r="A131" s="2">
        <v>2286</v>
      </c>
      <c r="B131" s="2" t="s">
        <v>538</v>
      </c>
      <c r="C131" s="2" t="s">
        <v>271</v>
      </c>
    </row>
    <row r="132" spans="1:3" x14ac:dyDescent="0.3">
      <c r="A132" s="2">
        <v>2288</v>
      </c>
      <c r="B132" s="2" t="s">
        <v>539</v>
      </c>
      <c r="C132" s="2" t="s">
        <v>272</v>
      </c>
    </row>
    <row r="133" spans="1:3" x14ac:dyDescent="0.3">
      <c r="A133" s="2">
        <v>2289</v>
      </c>
      <c r="B133" s="2" t="s">
        <v>540</v>
      </c>
      <c r="C133" s="2" t="s">
        <v>273</v>
      </c>
    </row>
    <row r="134" spans="1:3" x14ac:dyDescent="0.3">
      <c r="A134" s="2">
        <v>2290</v>
      </c>
      <c r="B134" s="2" t="s">
        <v>541</v>
      </c>
      <c r="C134" s="2" t="s">
        <v>274</v>
      </c>
    </row>
    <row r="135" spans="1:3" x14ac:dyDescent="0.3">
      <c r="A135" s="2">
        <v>2293</v>
      </c>
      <c r="B135" s="2" t="s">
        <v>542</v>
      </c>
      <c r="C135" s="2" t="s">
        <v>275</v>
      </c>
    </row>
    <row r="136" spans="1:3" x14ac:dyDescent="0.3">
      <c r="A136" s="2">
        <v>2296</v>
      </c>
      <c r="B136" s="2" t="s">
        <v>543</v>
      </c>
      <c r="C136" s="2" t="s">
        <v>276</v>
      </c>
    </row>
    <row r="137" spans="1:3" x14ac:dyDescent="0.3">
      <c r="A137" s="2">
        <v>2306</v>
      </c>
      <c r="B137" s="2" t="s">
        <v>544</v>
      </c>
      <c r="C137" s="2" t="s">
        <v>277</v>
      </c>
    </row>
    <row r="138" spans="1:3" x14ac:dyDescent="0.3">
      <c r="A138" s="2">
        <v>2307</v>
      </c>
      <c r="B138" s="2" t="s">
        <v>545</v>
      </c>
      <c r="C138" s="2" t="s">
        <v>278</v>
      </c>
    </row>
    <row r="139" spans="1:3" x14ac:dyDescent="0.3">
      <c r="A139" s="2">
        <v>2310</v>
      </c>
      <c r="B139" s="2" t="s">
        <v>546</v>
      </c>
      <c r="C139" s="2" t="s">
        <v>279</v>
      </c>
    </row>
    <row r="140" spans="1:3" x14ac:dyDescent="0.3">
      <c r="A140" s="2">
        <v>2314</v>
      </c>
      <c r="B140" s="2" t="s">
        <v>547</v>
      </c>
      <c r="C140" s="2" t="s">
        <v>280</v>
      </c>
    </row>
    <row r="141" spans="1:3" x14ac:dyDescent="0.3">
      <c r="A141" s="2">
        <v>2315</v>
      </c>
      <c r="B141" s="2" t="s">
        <v>548</v>
      </c>
      <c r="C141" s="2" t="s">
        <v>281</v>
      </c>
    </row>
    <row r="142" spans="1:3" x14ac:dyDescent="0.3">
      <c r="A142" s="2">
        <v>2317</v>
      </c>
      <c r="B142" s="2" t="s">
        <v>549</v>
      </c>
      <c r="C142" s="2" t="s">
        <v>415</v>
      </c>
    </row>
    <row r="143" spans="1:3" x14ac:dyDescent="0.3">
      <c r="A143" s="2">
        <v>2321</v>
      </c>
      <c r="B143" s="2" t="s">
        <v>550</v>
      </c>
      <c r="C143" s="2" t="s">
        <v>282</v>
      </c>
    </row>
    <row r="144" spans="1:3" x14ac:dyDescent="0.3">
      <c r="A144" s="2">
        <v>2326</v>
      </c>
      <c r="B144" s="2" t="s">
        <v>551</v>
      </c>
      <c r="C144" s="2" t="s">
        <v>283</v>
      </c>
    </row>
    <row r="145" spans="1:3" x14ac:dyDescent="0.3">
      <c r="A145" s="2">
        <v>2329</v>
      </c>
      <c r="B145" s="2" t="s">
        <v>552</v>
      </c>
      <c r="C145" s="2" t="s">
        <v>284</v>
      </c>
    </row>
    <row r="146" spans="1:3" x14ac:dyDescent="0.3">
      <c r="A146" s="2">
        <v>2332</v>
      </c>
      <c r="B146" s="2" t="s">
        <v>553</v>
      </c>
      <c r="C146" s="2" t="s">
        <v>285</v>
      </c>
    </row>
    <row r="147" spans="1:3" x14ac:dyDescent="0.3">
      <c r="A147" s="2">
        <v>2333</v>
      </c>
      <c r="B147" s="2" t="s">
        <v>554</v>
      </c>
      <c r="C147" s="2" t="s">
        <v>286</v>
      </c>
    </row>
    <row r="148" spans="1:3" x14ac:dyDescent="0.3">
      <c r="A148" s="2">
        <v>2336</v>
      </c>
      <c r="B148" s="2" t="s">
        <v>555</v>
      </c>
      <c r="C148" s="2" t="s">
        <v>287</v>
      </c>
    </row>
    <row r="149" spans="1:3" x14ac:dyDescent="0.3">
      <c r="A149" s="2">
        <v>2338</v>
      </c>
      <c r="B149" s="2" t="s">
        <v>556</v>
      </c>
      <c r="C149" s="2" t="s">
        <v>288</v>
      </c>
    </row>
    <row r="150" spans="1:3" x14ac:dyDescent="0.3">
      <c r="A150" s="2">
        <v>2344</v>
      </c>
      <c r="B150" s="2" t="s">
        <v>557</v>
      </c>
      <c r="C150" s="2" t="s">
        <v>289</v>
      </c>
    </row>
    <row r="151" spans="1:3" x14ac:dyDescent="0.3">
      <c r="A151" s="2">
        <v>2349</v>
      </c>
      <c r="B151" s="2" t="s">
        <v>558</v>
      </c>
      <c r="C151" s="2" t="s">
        <v>290</v>
      </c>
    </row>
    <row r="152" spans="1:3" x14ac:dyDescent="0.3">
      <c r="A152" s="2">
        <v>2351</v>
      </c>
      <c r="B152" s="2" t="s">
        <v>559</v>
      </c>
      <c r="C152" s="2" t="s">
        <v>291</v>
      </c>
    </row>
    <row r="153" spans="1:3" x14ac:dyDescent="0.3">
      <c r="A153" s="2">
        <v>2358</v>
      </c>
      <c r="B153" s="2" t="s">
        <v>560</v>
      </c>
      <c r="C153" s="2" t="s">
        <v>292</v>
      </c>
    </row>
    <row r="154" spans="1:3" x14ac:dyDescent="0.3">
      <c r="A154" s="2">
        <v>2359</v>
      </c>
      <c r="B154" s="2" t="s">
        <v>561</v>
      </c>
      <c r="C154" s="2" t="s">
        <v>293</v>
      </c>
    </row>
    <row r="155" spans="1:3" x14ac:dyDescent="0.3">
      <c r="A155" s="2">
        <v>2361</v>
      </c>
      <c r="B155" s="2" t="s">
        <v>562</v>
      </c>
      <c r="C155" s="2" t="s">
        <v>294</v>
      </c>
    </row>
    <row r="156" spans="1:3" x14ac:dyDescent="0.3">
      <c r="A156" s="2">
        <v>2362</v>
      </c>
      <c r="B156" s="2" t="s">
        <v>563</v>
      </c>
      <c r="C156" s="2" t="s">
        <v>295</v>
      </c>
    </row>
    <row r="157" spans="1:3" x14ac:dyDescent="0.3">
      <c r="A157" s="2">
        <v>2368</v>
      </c>
      <c r="B157" s="2" t="s">
        <v>564</v>
      </c>
      <c r="C157" s="2" t="s">
        <v>296</v>
      </c>
    </row>
    <row r="158" spans="1:3" x14ac:dyDescent="0.3">
      <c r="A158" s="2">
        <v>2372</v>
      </c>
      <c r="B158" s="2" t="s">
        <v>565</v>
      </c>
      <c r="C158" s="2" t="s">
        <v>297</v>
      </c>
    </row>
    <row r="159" spans="1:3" x14ac:dyDescent="0.3">
      <c r="A159" s="2">
        <v>2373</v>
      </c>
      <c r="B159" s="2" t="s">
        <v>566</v>
      </c>
      <c r="C159" s="2" t="s">
        <v>298</v>
      </c>
    </row>
    <row r="160" spans="1:3" x14ac:dyDescent="0.3">
      <c r="A160" s="2">
        <v>2375</v>
      </c>
      <c r="B160" s="2" t="s">
        <v>567</v>
      </c>
      <c r="C160" s="2" t="s">
        <v>299</v>
      </c>
    </row>
    <row r="161" spans="1:3" x14ac:dyDescent="0.3">
      <c r="A161" s="2">
        <v>2377</v>
      </c>
      <c r="B161" s="2" t="s">
        <v>568</v>
      </c>
      <c r="C161" s="2" t="s">
        <v>300</v>
      </c>
    </row>
    <row r="162" spans="1:3" x14ac:dyDescent="0.3">
      <c r="A162" s="2">
        <v>2511</v>
      </c>
      <c r="B162" s="2" t="s">
        <v>569</v>
      </c>
      <c r="C162" s="2" t="s">
        <v>301</v>
      </c>
    </row>
    <row r="163" spans="1:3" x14ac:dyDescent="0.3">
      <c r="A163" s="2">
        <v>2618</v>
      </c>
      <c r="B163" s="2" t="s">
        <v>570</v>
      </c>
      <c r="C163" s="2" t="s">
        <v>302</v>
      </c>
    </row>
    <row r="164" spans="1:3" x14ac:dyDescent="0.3">
      <c r="A164" s="2">
        <v>2622</v>
      </c>
      <c r="B164" s="2" t="s">
        <v>571</v>
      </c>
      <c r="C164" s="2" t="s">
        <v>303</v>
      </c>
    </row>
    <row r="165" spans="1:3" x14ac:dyDescent="0.3">
      <c r="A165" s="2">
        <v>2623</v>
      </c>
      <c r="B165" s="2" t="s">
        <v>572</v>
      </c>
      <c r="C165" s="2" t="s">
        <v>304</v>
      </c>
    </row>
    <row r="166" spans="1:3" x14ac:dyDescent="0.3">
      <c r="A166" s="2">
        <v>2624</v>
      </c>
      <c r="B166" s="2" t="s">
        <v>573</v>
      </c>
      <c r="C166" s="2" t="s">
        <v>305</v>
      </c>
    </row>
    <row r="167" spans="1:3" x14ac:dyDescent="0.3">
      <c r="A167" s="2">
        <v>2625</v>
      </c>
      <c r="B167" s="2" t="s">
        <v>574</v>
      </c>
      <c r="C167" s="2" t="s">
        <v>306</v>
      </c>
    </row>
    <row r="168" spans="1:3" x14ac:dyDescent="0.3">
      <c r="A168" s="2">
        <v>2626</v>
      </c>
      <c r="B168" s="2" t="s">
        <v>575</v>
      </c>
      <c r="C168" s="2" t="s">
        <v>307</v>
      </c>
    </row>
    <row r="169" spans="1:3" x14ac:dyDescent="0.3">
      <c r="A169" s="2">
        <v>3002</v>
      </c>
      <c r="B169" s="2" t="s">
        <v>576</v>
      </c>
      <c r="C169" s="2" t="s">
        <v>308</v>
      </c>
    </row>
    <row r="170" spans="1:3" x14ac:dyDescent="0.3">
      <c r="A170" s="2">
        <v>3007</v>
      </c>
      <c r="B170" s="2" t="s">
        <v>577</v>
      </c>
      <c r="C170" s="2" t="s">
        <v>309</v>
      </c>
    </row>
    <row r="171" spans="1:3" x14ac:dyDescent="0.3">
      <c r="A171" s="2">
        <v>3008</v>
      </c>
      <c r="B171" s="2" t="s">
        <v>578</v>
      </c>
      <c r="C171" s="2" t="s">
        <v>310</v>
      </c>
    </row>
    <row r="172" spans="1:3" x14ac:dyDescent="0.3">
      <c r="A172" s="2">
        <v>3009</v>
      </c>
      <c r="B172" s="2" t="s">
        <v>579</v>
      </c>
      <c r="C172" s="2" t="s">
        <v>311</v>
      </c>
    </row>
    <row r="173" spans="1:3" x14ac:dyDescent="0.3">
      <c r="A173" s="2">
        <v>3015</v>
      </c>
      <c r="B173" s="2" t="s">
        <v>580</v>
      </c>
      <c r="C173" s="2" t="s">
        <v>312</v>
      </c>
    </row>
    <row r="174" spans="1:3" x14ac:dyDescent="0.3">
      <c r="A174" s="2">
        <v>3016</v>
      </c>
      <c r="B174" s="2" t="s">
        <v>581</v>
      </c>
      <c r="C174" s="2" t="s">
        <v>313</v>
      </c>
    </row>
    <row r="175" spans="1:3" x14ac:dyDescent="0.3">
      <c r="A175" s="2">
        <v>3017</v>
      </c>
      <c r="B175" s="2" t="s">
        <v>582</v>
      </c>
      <c r="C175" s="2" t="s">
        <v>314</v>
      </c>
    </row>
    <row r="176" spans="1:3" x14ac:dyDescent="0.3">
      <c r="A176" s="2">
        <v>3018</v>
      </c>
      <c r="B176" s="2" t="s">
        <v>583</v>
      </c>
      <c r="C176" s="2" t="s">
        <v>315</v>
      </c>
    </row>
    <row r="177" spans="1:3" x14ac:dyDescent="0.3">
      <c r="A177" s="2">
        <v>3019</v>
      </c>
      <c r="B177" s="2" t="s">
        <v>584</v>
      </c>
      <c r="C177" s="2" t="s">
        <v>316</v>
      </c>
    </row>
    <row r="178" spans="1:3" x14ac:dyDescent="0.3">
      <c r="A178" s="2">
        <v>3022</v>
      </c>
      <c r="B178" s="2" t="s">
        <v>585</v>
      </c>
      <c r="C178" s="2" t="s">
        <v>317</v>
      </c>
    </row>
    <row r="179" spans="1:3" x14ac:dyDescent="0.3">
      <c r="A179" s="2">
        <v>3024</v>
      </c>
      <c r="B179" s="2" t="s">
        <v>586</v>
      </c>
      <c r="C179" s="2" t="s">
        <v>318</v>
      </c>
    </row>
    <row r="180" spans="1:3" x14ac:dyDescent="0.3">
      <c r="A180" s="2">
        <v>3026</v>
      </c>
      <c r="B180" s="2" t="s">
        <v>587</v>
      </c>
      <c r="C180" s="2" t="s">
        <v>319</v>
      </c>
    </row>
    <row r="181" spans="1:3" x14ac:dyDescent="0.3">
      <c r="A181" s="2">
        <v>3027</v>
      </c>
      <c r="B181" s="2" t="s">
        <v>588</v>
      </c>
      <c r="C181" s="2" t="s">
        <v>320</v>
      </c>
    </row>
    <row r="182" spans="1:3" x14ac:dyDescent="0.3">
      <c r="A182" s="2">
        <v>3030</v>
      </c>
      <c r="B182" s="2" t="s">
        <v>589</v>
      </c>
      <c r="C182" s="2" t="s">
        <v>321</v>
      </c>
    </row>
    <row r="183" spans="1:3" x14ac:dyDescent="0.3">
      <c r="A183" s="2">
        <v>3032</v>
      </c>
      <c r="B183" s="2" t="s">
        <v>590</v>
      </c>
      <c r="C183" s="2" t="s">
        <v>322</v>
      </c>
    </row>
    <row r="184" spans="1:3" x14ac:dyDescent="0.3">
      <c r="A184" s="2">
        <v>3033</v>
      </c>
      <c r="B184" s="2" t="s">
        <v>591</v>
      </c>
      <c r="C184" s="2" t="s">
        <v>323</v>
      </c>
    </row>
    <row r="185" spans="1:3" x14ac:dyDescent="0.3">
      <c r="A185" s="2">
        <v>3034</v>
      </c>
      <c r="B185" s="2" t="s">
        <v>592</v>
      </c>
      <c r="C185" s="2" t="s">
        <v>324</v>
      </c>
    </row>
    <row r="186" spans="1:3" x14ac:dyDescent="0.3">
      <c r="A186" s="2">
        <v>3035</v>
      </c>
      <c r="B186" s="2" t="s">
        <v>593</v>
      </c>
      <c r="C186" s="2" t="s">
        <v>325</v>
      </c>
    </row>
    <row r="187" spans="1:3" x14ac:dyDescent="0.3">
      <c r="A187" s="2">
        <v>3036</v>
      </c>
      <c r="B187" s="2" t="s">
        <v>594</v>
      </c>
      <c r="C187" s="2" t="s">
        <v>326</v>
      </c>
    </row>
    <row r="188" spans="1:3" x14ac:dyDescent="0.3">
      <c r="A188" s="2">
        <v>3037</v>
      </c>
      <c r="B188" s="2" t="s">
        <v>595</v>
      </c>
      <c r="C188" s="2" t="s">
        <v>327</v>
      </c>
    </row>
    <row r="189" spans="1:3" x14ac:dyDescent="0.3">
      <c r="A189" s="2">
        <v>3038</v>
      </c>
      <c r="B189" s="2" t="s">
        <v>596</v>
      </c>
      <c r="C189" s="2" t="s">
        <v>328</v>
      </c>
    </row>
    <row r="190" spans="1:3" x14ac:dyDescent="0.3">
      <c r="A190" s="2">
        <v>3039</v>
      </c>
      <c r="B190" s="2" t="s">
        <v>597</v>
      </c>
      <c r="C190" s="2" t="s">
        <v>329</v>
      </c>
    </row>
    <row r="191" spans="1:3" x14ac:dyDescent="0.3">
      <c r="A191" s="2">
        <v>3040</v>
      </c>
      <c r="B191" s="2" t="s">
        <v>598</v>
      </c>
      <c r="C191" s="2" t="s">
        <v>330</v>
      </c>
    </row>
    <row r="192" spans="1:3" x14ac:dyDescent="0.3">
      <c r="A192" s="2">
        <v>3041</v>
      </c>
      <c r="B192" s="2" t="s">
        <v>599</v>
      </c>
      <c r="C192" s="2" t="s">
        <v>331</v>
      </c>
    </row>
    <row r="193" spans="1:3" x14ac:dyDescent="0.3">
      <c r="A193" s="2">
        <v>3042</v>
      </c>
      <c r="B193" s="2" t="s">
        <v>600</v>
      </c>
      <c r="C193" s="2" t="s">
        <v>332</v>
      </c>
    </row>
    <row r="194" spans="1:3" x14ac:dyDescent="0.3">
      <c r="A194" s="2">
        <v>3046</v>
      </c>
      <c r="B194" s="2" t="s">
        <v>601</v>
      </c>
      <c r="C194" s="2" t="s">
        <v>333</v>
      </c>
    </row>
    <row r="195" spans="1:3" x14ac:dyDescent="0.3">
      <c r="A195" s="2">
        <v>3048</v>
      </c>
      <c r="B195" s="2" t="s">
        <v>602</v>
      </c>
      <c r="C195" s="2" t="s">
        <v>334</v>
      </c>
    </row>
    <row r="196" spans="1:3" x14ac:dyDescent="0.3">
      <c r="A196" s="2">
        <v>3050</v>
      </c>
      <c r="B196" s="2" t="s">
        <v>603</v>
      </c>
      <c r="C196" s="2" t="s">
        <v>335</v>
      </c>
    </row>
    <row r="197" spans="1:3" x14ac:dyDescent="0.3">
      <c r="A197" s="2">
        <v>3055</v>
      </c>
      <c r="B197" s="2" t="s">
        <v>604</v>
      </c>
      <c r="C197" s="2" t="s">
        <v>336</v>
      </c>
    </row>
    <row r="198" spans="1:3" x14ac:dyDescent="0.3">
      <c r="A198" s="2">
        <v>3056</v>
      </c>
      <c r="B198" s="2" t="s">
        <v>605</v>
      </c>
      <c r="C198" s="2" t="s">
        <v>337</v>
      </c>
    </row>
    <row r="199" spans="1:3" x14ac:dyDescent="0.3">
      <c r="A199" s="2">
        <v>3060</v>
      </c>
      <c r="B199" s="2" t="s">
        <v>606</v>
      </c>
      <c r="C199" s="2" t="s">
        <v>338</v>
      </c>
    </row>
    <row r="200" spans="1:3" x14ac:dyDescent="0.3">
      <c r="A200" s="2">
        <v>3061</v>
      </c>
      <c r="B200" s="2" t="s">
        <v>607</v>
      </c>
      <c r="C200" s="2" t="s">
        <v>339</v>
      </c>
    </row>
    <row r="201" spans="1:3" x14ac:dyDescent="0.3">
      <c r="A201" s="2">
        <v>3062</v>
      </c>
      <c r="B201" s="2" t="s">
        <v>608</v>
      </c>
      <c r="C201" s="2" t="s">
        <v>340</v>
      </c>
    </row>
    <row r="202" spans="1:3" x14ac:dyDescent="0.3">
      <c r="A202" s="2">
        <v>3065</v>
      </c>
      <c r="B202" s="2" t="s">
        <v>609</v>
      </c>
      <c r="C202" s="2" t="s">
        <v>341</v>
      </c>
    </row>
    <row r="203" spans="1:3" x14ac:dyDescent="0.3">
      <c r="A203" s="2">
        <v>3069</v>
      </c>
      <c r="B203" s="2" t="s">
        <v>610</v>
      </c>
      <c r="C203" s="2" t="s">
        <v>342</v>
      </c>
    </row>
    <row r="204" spans="1:3" x14ac:dyDescent="0.3">
      <c r="A204" s="2">
        <v>3070</v>
      </c>
      <c r="B204" s="2" t="s">
        <v>611</v>
      </c>
      <c r="C204" s="2" t="s">
        <v>343</v>
      </c>
    </row>
    <row r="205" spans="1:3" x14ac:dyDescent="0.3">
      <c r="A205" s="2">
        <v>3071</v>
      </c>
      <c r="B205" s="2" t="s">
        <v>612</v>
      </c>
      <c r="C205" s="2" t="s">
        <v>344</v>
      </c>
    </row>
    <row r="206" spans="1:3" x14ac:dyDescent="0.3">
      <c r="A206" s="2">
        <v>3073</v>
      </c>
      <c r="B206" s="2" t="s">
        <v>613</v>
      </c>
      <c r="C206" s="2" t="s">
        <v>345</v>
      </c>
    </row>
    <row r="207" spans="1:3" x14ac:dyDescent="0.3">
      <c r="A207" s="2">
        <v>3074</v>
      </c>
      <c r="B207" s="2" t="s">
        <v>614</v>
      </c>
      <c r="C207" s="2" t="s">
        <v>346</v>
      </c>
    </row>
    <row r="208" spans="1:3" x14ac:dyDescent="0.3">
      <c r="A208" s="2">
        <v>3075</v>
      </c>
      <c r="B208" s="2" t="s">
        <v>615</v>
      </c>
      <c r="C208" s="2" t="s">
        <v>347</v>
      </c>
    </row>
    <row r="209" spans="1:3" x14ac:dyDescent="0.3">
      <c r="A209" s="2">
        <v>3076</v>
      </c>
      <c r="B209" s="2" t="s">
        <v>616</v>
      </c>
      <c r="C209" s="2" t="s">
        <v>348</v>
      </c>
    </row>
    <row r="210" spans="1:3" x14ac:dyDescent="0.3">
      <c r="A210" s="2">
        <v>3077</v>
      </c>
      <c r="B210" s="2" t="s">
        <v>617</v>
      </c>
      <c r="C210" s="2" t="s">
        <v>349</v>
      </c>
    </row>
    <row r="211" spans="1:3" x14ac:dyDescent="0.3">
      <c r="A211" s="2">
        <v>3079</v>
      </c>
      <c r="B211" s="2" t="s">
        <v>618</v>
      </c>
      <c r="C211" s="2" t="s">
        <v>350</v>
      </c>
    </row>
    <row r="212" spans="1:3" x14ac:dyDescent="0.3">
      <c r="A212" s="2">
        <v>3080</v>
      </c>
      <c r="B212" s="2" t="s">
        <v>619</v>
      </c>
      <c r="C212" s="2" t="s">
        <v>351</v>
      </c>
    </row>
    <row r="213" spans="1:3" x14ac:dyDescent="0.3">
      <c r="A213" s="2">
        <v>3082</v>
      </c>
      <c r="B213" s="2" t="s">
        <v>620</v>
      </c>
      <c r="C213" s="2" t="s">
        <v>352</v>
      </c>
    </row>
    <row r="214" spans="1:3" x14ac:dyDescent="0.3">
      <c r="A214" s="2">
        <v>3083</v>
      </c>
      <c r="B214" s="2" t="s">
        <v>621</v>
      </c>
      <c r="C214" s="2" t="s">
        <v>353</v>
      </c>
    </row>
    <row r="215" spans="1:3" x14ac:dyDescent="0.3">
      <c r="A215" s="2">
        <v>3087</v>
      </c>
      <c r="B215" s="2" t="s">
        <v>622</v>
      </c>
      <c r="C215" s="2" t="s">
        <v>354</v>
      </c>
    </row>
    <row r="216" spans="1:3" x14ac:dyDescent="0.3">
      <c r="A216" s="2">
        <v>3088</v>
      </c>
      <c r="B216" s="2" t="s">
        <v>623</v>
      </c>
      <c r="C216" s="2" t="s">
        <v>355</v>
      </c>
    </row>
    <row r="217" spans="1:3" x14ac:dyDescent="0.3">
      <c r="A217" s="2">
        <v>3090</v>
      </c>
      <c r="B217" s="2" t="s">
        <v>624</v>
      </c>
      <c r="C217" s="2" t="s">
        <v>356</v>
      </c>
    </row>
    <row r="218" spans="1:3" x14ac:dyDescent="0.3">
      <c r="A218" s="2">
        <v>3093</v>
      </c>
      <c r="B218" s="2" t="s">
        <v>625</v>
      </c>
      <c r="C218" s="2" t="s">
        <v>357</v>
      </c>
    </row>
    <row r="219" spans="1:3" x14ac:dyDescent="0.3">
      <c r="A219" s="2">
        <v>3094</v>
      </c>
      <c r="B219" s="2" t="s">
        <v>626</v>
      </c>
      <c r="C219" s="2" t="s">
        <v>358</v>
      </c>
    </row>
    <row r="220" spans="1:3" x14ac:dyDescent="0.3">
      <c r="A220" s="2">
        <v>3098</v>
      </c>
      <c r="B220" s="2" t="s">
        <v>627</v>
      </c>
      <c r="C220" s="2" t="s">
        <v>359</v>
      </c>
    </row>
    <row r="221" spans="1:3" x14ac:dyDescent="0.3">
      <c r="A221" s="2">
        <v>3099</v>
      </c>
      <c r="B221" s="2" t="s">
        <v>628</v>
      </c>
      <c r="C221" s="2" t="s">
        <v>360</v>
      </c>
    </row>
    <row r="222" spans="1:3" x14ac:dyDescent="0.3">
      <c r="A222" s="2">
        <v>3100</v>
      </c>
      <c r="B222" s="2" t="s">
        <v>629</v>
      </c>
      <c r="C222" s="2" t="s">
        <v>361</v>
      </c>
    </row>
    <row r="223" spans="1:3" x14ac:dyDescent="0.3">
      <c r="A223" s="2">
        <v>3101</v>
      </c>
      <c r="B223" s="2" t="s">
        <v>630</v>
      </c>
      <c r="C223" s="2" t="s">
        <v>362</v>
      </c>
    </row>
    <row r="224" spans="1:3" x14ac:dyDescent="0.3">
      <c r="A224" s="2">
        <v>3105</v>
      </c>
      <c r="B224" s="2" t="s">
        <v>631</v>
      </c>
      <c r="C224" s="2" t="s">
        <v>363</v>
      </c>
    </row>
    <row r="225" spans="1:3" x14ac:dyDescent="0.3">
      <c r="A225" s="2">
        <v>3106</v>
      </c>
      <c r="B225" s="2" t="s">
        <v>632</v>
      </c>
      <c r="C225" s="2" t="s">
        <v>364</v>
      </c>
    </row>
    <row r="226" spans="1:3" x14ac:dyDescent="0.3">
      <c r="A226" s="2">
        <v>3107</v>
      </c>
      <c r="B226" s="2" t="s">
        <v>633</v>
      </c>
      <c r="C226" s="2" t="s">
        <v>365</v>
      </c>
    </row>
    <row r="227" spans="1:3" x14ac:dyDescent="0.3">
      <c r="A227" s="2">
        <v>3110</v>
      </c>
      <c r="B227" s="2" t="s">
        <v>634</v>
      </c>
      <c r="C227" s="2" t="s">
        <v>366</v>
      </c>
    </row>
    <row r="228" spans="1:3" x14ac:dyDescent="0.3">
      <c r="A228" s="2">
        <v>3151</v>
      </c>
      <c r="B228" s="2" t="s">
        <v>635</v>
      </c>
      <c r="C228" s="2" t="s">
        <v>367</v>
      </c>
    </row>
    <row r="229" spans="1:3" x14ac:dyDescent="0.3">
      <c r="A229" s="2">
        <v>3156</v>
      </c>
      <c r="B229" s="2" t="s">
        <v>636</v>
      </c>
      <c r="C229" s="2" t="s">
        <v>368</v>
      </c>
    </row>
    <row r="230" spans="1:3" x14ac:dyDescent="0.3">
      <c r="A230" s="2">
        <v>3157</v>
      </c>
      <c r="B230" s="2" t="s">
        <v>637</v>
      </c>
      <c r="C230" s="2" t="s">
        <v>369</v>
      </c>
    </row>
    <row r="231" spans="1:3" x14ac:dyDescent="0.3">
      <c r="A231" s="2">
        <v>3161</v>
      </c>
      <c r="B231" s="2" t="s">
        <v>638</v>
      </c>
      <c r="C231" s="2" t="s">
        <v>351</v>
      </c>
    </row>
    <row r="232" spans="1:3" x14ac:dyDescent="0.3">
      <c r="A232" s="2">
        <v>3162</v>
      </c>
      <c r="B232" s="2" t="s">
        <v>639</v>
      </c>
      <c r="C232" s="2" t="s">
        <v>370</v>
      </c>
    </row>
    <row r="233" spans="1:3" x14ac:dyDescent="0.3">
      <c r="A233" s="2">
        <v>3163</v>
      </c>
      <c r="B233" s="2" t="s">
        <v>640</v>
      </c>
      <c r="C233" s="2" t="s">
        <v>371</v>
      </c>
    </row>
    <row r="234" spans="1:3" x14ac:dyDescent="0.3">
      <c r="A234" s="2">
        <v>3164</v>
      </c>
      <c r="B234" s="2" t="s">
        <v>641</v>
      </c>
      <c r="C234" s="2" t="s">
        <v>372</v>
      </c>
    </row>
    <row r="235" spans="1:3" x14ac:dyDescent="0.3">
      <c r="A235" s="2">
        <v>3306</v>
      </c>
      <c r="B235" s="2" t="s">
        <v>642</v>
      </c>
      <c r="C235" s="2" t="s">
        <v>373</v>
      </c>
    </row>
    <row r="236" spans="1:3" x14ac:dyDescent="0.3">
      <c r="A236" s="2">
        <v>3312</v>
      </c>
      <c r="B236" s="2" t="s">
        <v>643</v>
      </c>
      <c r="C236" s="2" t="s">
        <v>374</v>
      </c>
    </row>
    <row r="237" spans="1:3" x14ac:dyDescent="0.3">
      <c r="A237" s="2">
        <v>3315</v>
      </c>
      <c r="B237" s="2" t="s">
        <v>644</v>
      </c>
      <c r="C237" s="2" t="s">
        <v>375</v>
      </c>
    </row>
    <row r="238" spans="1:3" x14ac:dyDescent="0.3">
      <c r="A238" s="2">
        <v>3316</v>
      </c>
      <c r="B238" s="2" t="s">
        <v>645</v>
      </c>
      <c r="C238" s="2" t="s">
        <v>376</v>
      </c>
    </row>
    <row r="239" spans="1:3" x14ac:dyDescent="0.3">
      <c r="A239" s="2">
        <v>3317</v>
      </c>
      <c r="B239" s="2" t="s">
        <v>646</v>
      </c>
      <c r="C239" s="2" t="s">
        <v>377</v>
      </c>
    </row>
    <row r="240" spans="1:3" x14ac:dyDescent="0.3">
      <c r="A240" s="2">
        <v>3319</v>
      </c>
      <c r="B240" s="2" t="s">
        <v>647</v>
      </c>
      <c r="C240" s="2" t="s">
        <v>378</v>
      </c>
    </row>
    <row r="241" spans="1:3" x14ac:dyDescent="0.3">
      <c r="A241" s="2">
        <v>3321</v>
      </c>
      <c r="B241" s="2" t="s">
        <v>648</v>
      </c>
      <c r="C241" s="2" t="s">
        <v>379</v>
      </c>
    </row>
    <row r="242" spans="1:3" x14ac:dyDescent="0.3">
      <c r="A242" s="2">
        <v>3324</v>
      </c>
      <c r="B242" s="2" t="s">
        <v>649</v>
      </c>
      <c r="C242" s="2" t="s">
        <v>380</v>
      </c>
    </row>
    <row r="243" spans="1:3" x14ac:dyDescent="0.3">
      <c r="A243" s="2">
        <v>3325</v>
      </c>
      <c r="B243" s="2" t="s">
        <v>650</v>
      </c>
      <c r="C243" s="2" t="s">
        <v>381</v>
      </c>
    </row>
    <row r="244" spans="1:3" x14ac:dyDescent="0.3">
      <c r="A244" s="2">
        <v>3326</v>
      </c>
      <c r="B244" s="2" t="s">
        <v>651</v>
      </c>
      <c r="C244" s="2" t="s">
        <v>382</v>
      </c>
    </row>
    <row r="245" spans="1:3" x14ac:dyDescent="0.3">
      <c r="A245" s="2">
        <v>3330</v>
      </c>
      <c r="B245" s="2" t="s">
        <v>652</v>
      </c>
      <c r="C245" s="2" t="s">
        <v>383</v>
      </c>
    </row>
    <row r="246" spans="1:3" x14ac:dyDescent="0.3">
      <c r="A246" s="2">
        <v>3331</v>
      </c>
      <c r="B246" s="2" t="s">
        <v>653</v>
      </c>
      <c r="C246" s="2" t="s">
        <v>384</v>
      </c>
    </row>
    <row r="247" spans="1:3" x14ac:dyDescent="0.3">
      <c r="A247" s="2">
        <v>3337</v>
      </c>
      <c r="B247" s="2" t="s">
        <v>654</v>
      </c>
      <c r="C247" s="2" t="s">
        <v>385</v>
      </c>
    </row>
    <row r="248" spans="1:3" x14ac:dyDescent="0.3">
      <c r="A248" s="2">
        <v>3342</v>
      </c>
      <c r="B248" s="2" t="s">
        <v>655</v>
      </c>
      <c r="C248" s="2" t="s">
        <v>386</v>
      </c>
    </row>
    <row r="249" spans="1:3" x14ac:dyDescent="0.3">
      <c r="A249" s="2">
        <v>3502</v>
      </c>
      <c r="B249" s="2" t="s">
        <v>656</v>
      </c>
      <c r="C249" s="2" t="s">
        <v>387</v>
      </c>
    </row>
    <row r="250" spans="1:3" x14ac:dyDescent="0.3">
      <c r="A250" s="2">
        <v>3523</v>
      </c>
      <c r="B250" s="2" t="s">
        <v>657</v>
      </c>
      <c r="C250" s="2" t="s">
        <v>388</v>
      </c>
    </row>
    <row r="251" spans="1:3" x14ac:dyDescent="0.3">
      <c r="A251" s="2">
        <v>3538</v>
      </c>
      <c r="B251" s="2" t="s">
        <v>658</v>
      </c>
      <c r="C251" s="2" t="s">
        <v>389</v>
      </c>
    </row>
    <row r="252" spans="1:3" x14ac:dyDescent="0.3">
      <c r="A252" s="2">
        <v>3540</v>
      </c>
      <c r="B252" s="2" t="s">
        <v>659</v>
      </c>
      <c r="C252" s="2" t="s">
        <v>390</v>
      </c>
    </row>
    <row r="253" spans="1:3" x14ac:dyDescent="0.3">
      <c r="A253" s="2">
        <v>3549</v>
      </c>
      <c r="B253" s="2" t="s">
        <v>660</v>
      </c>
      <c r="C253" s="2" t="s">
        <v>391</v>
      </c>
    </row>
    <row r="254" spans="1:3" x14ac:dyDescent="0.3">
      <c r="A254" s="2">
        <v>3551</v>
      </c>
      <c r="B254" s="2" t="s">
        <v>661</v>
      </c>
      <c r="C254" s="2" t="s">
        <v>392</v>
      </c>
    </row>
    <row r="255" spans="1:3" x14ac:dyDescent="0.3">
      <c r="A255" s="2">
        <v>4019</v>
      </c>
      <c r="B255" s="2" t="s">
        <v>662</v>
      </c>
      <c r="C255" s="2" t="s">
        <v>393</v>
      </c>
    </row>
    <row r="256" spans="1:3" x14ac:dyDescent="0.3">
      <c r="A256" s="2">
        <v>4057</v>
      </c>
      <c r="B256" s="2" t="s">
        <v>663</v>
      </c>
      <c r="C256" s="2" t="s">
        <v>394</v>
      </c>
    </row>
    <row r="257" spans="1:3" x14ac:dyDescent="0.3">
      <c r="A257" s="2">
        <v>4074</v>
      </c>
      <c r="B257" s="2" t="s">
        <v>664</v>
      </c>
      <c r="C257" s="2" t="s">
        <v>395</v>
      </c>
    </row>
    <row r="258" spans="1:3" x14ac:dyDescent="0.3">
      <c r="A258" s="2">
        <v>4089</v>
      </c>
      <c r="B258" s="2" t="s">
        <v>665</v>
      </c>
      <c r="C258" s="2" t="s">
        <v>396</v>
      </c>
    </row>
    <row r="259" spans="1:3" x14ac:dyDescent="0.3">
      <c r="A259" s="2">
        <v>4173</v>
      </c>
      <c r="B259" s="2" t="s">
        <v>666</v>
      </c>
      <c r="C259" s="2" t="s">
        <v>397</v>
      </c>
    </row>
    <row r="260" spans="1:3" x14ac:dyDescent="0.3">
      <c r="A260" s="2">
        <v>4192</v>
      </c>
      <c r="B260" s="2" t="s">
        <v>667</v>
      </c>
      <c r="C260" s="2" t="s">
        <v>398</v>
      </c>
    </row>
    <row r="261" spans="1:3" x14ac:dyDescent="0.3">
      <c r="A261" s="2">
        <v>4195</v>
      </c>
      <c r="B261" s="2" t="s">
        <v>668</v>
      </c>
      <c r="C261" s="2" t="s">
        <v>399</v>
      </c>
    </row>
    <row r="262" spans="1:3" x14ac:dyDescent="0.3">
      <c r="A262" s="2">
        <v>4505</v>
      </c>
      <c r="B262" s="2" t="s">
        <v>669</v>
      </c>
      <c r="C262" s="2" t="s">
        <v>400</v>
      </c>
    </row>
    <row r="263" spans="1:3" x14ac:dyDescent="0.3">
      <c r="A263" s="2">
        <v>4509</v>
      </c>
      <c r="B263" s="2" t="s">
        <v>670</v>
      </c>
      <c r="C263" s="2" t="s">
        <v>401</v>
      </c>
    </row>
    <row r="264" spans="1:3" x14ac:dyDescent="0.3">
      <c r="A264" s="2">
        <v>4510</v>
      </c>
      <c r="B264" s="2" t="s">
        <v>671</v>
      </c>
      <c r="C264" s="2" t="s">
        <v>402</v>
      </c>
    </row>
    <row r="265" spans="1:3" x14ac:dyDescent="0.3">
      <c r="A265" s="2">
        <v>5200</v>
      </c>
      <c r="B265" s="2" t="s">
        <v>672</v>
      </c>
      <c r="C265" s="2" t="s">
        <v>403</v>
      </c>
    </row>
    <row r="266" spans="1:3" x14ac:dyDescent="0.3">
      <c r="A266" s="2">
        <v>5202</v>
      </c>
      <c r="B266" s="2" t="s">
        <v>673</v>
      </c>
      <c r="C266" s="2" t="s">
        <v>404</v>
      </c>
    </row>
    <row r="267" spans="1:3" x14ac:dyDescent="0.3">
      <c r="A267" s="2">
        <v>5204</v>
      </c>
      <c r="B267" s="2" t="s">
        <v>674</v>
      </c>
      <c r="C267" s="2" t="s">
        <v>405</v>
      </c>
    </row>
    <row r="268" spans="1:3" x14ac:dyDescent="0.3">
      <c r="A268" s="2">
        <v>5207</v>
      </c>
      <c r="B268" s="2" t="s">
        <v>675</v>
      </c>
      <c r="C268" s="2" t="s">
        <v>406</v>
      </c>
    </row>
    <row r="269" spans="1:3" x14ac:dyDescent="0.3">
      <c r="A269" s="2">
        <v>5208</v>
      </c>
      <c r="B269" s="2" t="s">
        <v>676</v>
      </c>
      <c r="C269" s="2" t="s">
        <v>407</v>
      </c>
    </row>
    <row r="270" spans="1:3" x14ac:dyDescent="0.3">
      <c r="A270" s="2">
        <v>5211</v>
      </c>
      <c r="B270" s="2" t="s">
        <v>677</v>
      </c>
      <c r="C270" s="2" t="s">
        <v>408</v>
      </c>
    </row>
    <row r="271" spans="1:3" x14ac:dyDescent="0.3">
      <c r="A271" s="2">
        <v>5404</v>
      </c>
      <c r="B271" s="2" t="s">
        <v>678</v>
      </c>
      <c r="C271" s="2" t="s">
        <v>409</v>
      </c>
    </row>
    <row r="272" spans="1:3" x14ac:dyDescent="0.3">
      <c r="A272" s="2">
        <v>5411</v>
      </c>
      <c r="B272" s="2" t="s">
        <v>679</v>
      </c>
      <c r="C272" s="2" t="s">
        <v>410</v>
      </c>
    </row>
    <row r="273" spans="1:3" x14ac:dyDescent="0.3">
      <c r="A273" s="2">
        <v>7000</v>
      </c>
      <c r="B273" s="2" t="s">
        <v>680</v>
      </c>
      <c r="C273" s="2" t="s">
        <v>411</v>
      </c>
    </row>
    <row r="274" spans="1:3" x14ac:dyDescent="0.3">
      <c r="A274" s="2">
        <v>7005</v>
      </c>
      <c r="B274" s="2" t="s">
        <v>681</v>
      </c>
      <c r="C274" s="2" t="s">
        <v>412</v>
      </c>
    </row>
    <row r="275" spans="1:3" x14ac:dyDescent="0.3">
      <c r="A275" s="2">
        <v>7009</v>
      </c>
      <c r="B275" s="2" t="s">
        <v>682</v>
      </c>
      <c r="C275" s="2" t="s">
        <v>413</v>
      </c>
    </row>
    <row r="276" spans="1:3" x14ac:dyDescent="0.3">
      <c r="A276" s="2">
        <v>7018</v>
      </c>
      <c r="B276" s="2" t="s">
        <v>683</v>
      </c>
      <c r="C276" s="2" t="s">
        <v>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</vt:lpstr>
      <vt:lpstr>CFR data</vt:lpstr>
      <vt:lpstr>Schools lookup</vt:lpstr>
      <vt:lpstr>data</vt:lpstr>
      <vt:lpstr>Report!Print_Area</vt:lpstr>
    </vt:vector>
  </TitlesOfParts>
  <Company>Derbyshire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Toplis</dc:creator>
  <cp:lastModifiedBy>Alexandra Mackay (Corporate Services and Transformatio</cp:lastModifiedBy>
  <dcterms:created xsi:type="dcterms:W3CDTF">2016-09-15T09:31:58Z</dcterms:created>
  <dcterms:modified xsi:type="dcterms:W3CDTF">2026-07-27T09:49:12Z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8904da-5dbb-4716-9521-7a682c6e8720_Enabled">
    <vt:lpwstr>true</vt:lpwstr>
  </property>
  <property fmtid="{D5CDD505-2E9C-101B-9397-08002B2CF9AE}" pid="3" name="MSIP_Label_768904da-5dbb-4716-9521-7a682c6e8720_SetDate">
    <vt:lpwstr>2024-07-30T09:31:44Z</vt:lpwstr>
  </property>
  <property fmtid="{D5CDD505-2E9C-101B-9397-08002B2CF9AE}" pid="4" name="MSIP_Label_768904da-5dbb-4716-9521-7a682c6e8720_Method">
    <vt:lpwstr>Standard</vt:lpwstr>
  </property>
  <property fmtid="{D5CDD505-2E9C-101B-9397-08002B2CF9AE}" pid="5" name="MSIP_Label_768904da-5dbb-4716-9521-7a682c6e8720_Name">
    <vt:lpwstr>DCC Controlled</vt:lpwstr>
  </property>
  <property fmtid="{D5CDD505-2E9C-101B-9397-08002B2CF9AE}" pid="6" name="MSIP_Label_768904da-5dbb-4716-9521-7a682c6e8720_SiteId">
    <vt:lpwstr>429a8eb3-3210-4e1a-aaa2-6ccde0ddabc5</vt:lpwstr>
  </property>
  <property fmtid="{D5CDD505-2E9C-101B-9397-08002B2CF9AE}" pid="7" name="MSIP_Label_768904da-5dbb-4716-9521-7a682c6e8720_ActionId">
    <vt:lpwstr>91512abe-ae72-420a-bc52-3e41922d7093</vt:lpwstr>
  </property>
  <property fmtid="{D5CDD505-2E9C-101B-9397-08002B2CF9AE}" pid="8" name="MSIP_Label_768904da-5dbb-4716-9521-7a682c6e8720_ContentBits">
    <vt:lpwstr>2</vt:lpwstr>
  </property>
</Properties>
</file>